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19320" windowHeight="1258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Sheet1!$A$1:$T$27</definedName>
  </definedNames>
  <calcPr calcId="125725"/>
</workbook>
</file>

<file path=xl/calcChain.xml><?xml version="1.0" encoding="utf-8"?>
<calcChain xmlns="http://schemas.openxmlformats.org/spreadsheetml/2006/main">
  <c r="P18" i="1"/>
  <c r="P20"/>
  <c r="S20"/>
  <c r="S18"/>
  <c r="S16"/>
  <c r="P16"/>
  <c r="S14"/>
  <c r="P14"/>
  <c r="S12"/>
  <c r="P12"/>
  <c r="S10"/>
  <c r="P10"/>
  <c r="P8"/>
  <c r="S8" l="1"/>
</calcChain>
</file>

<file path=xl/sharedStrings.xml><?xml version="1.0" encoding="utf-8"?>
<sst xmlns="http://schemas.openxmlformats.org/spreadsheetml/2006/main" count="105" uniqueCount="79">
  <si>
    <t>Location</t>
  </si>
  <si>
    <t>Existing Structure Description</t>
  </si>
  <si>
    <t xml:space="preserve">HEC-HMS Element </t>
  </si>
  <si>
    <t>Drainage Area</t>
  </si>
  <si>
    <t>cfs</t>
  </si>
  <si>
    <t>a</t>
  </si>
  <si>
    <t>Culvert Material</t>
  </si>
  <si>
    <t>Number of Barrels</t>
  </si>
  <si>
    <t>Culvert Length</t>
  </si>
  <si>
    <t>Culvert Slope</t>
  </si>
  <si>
    <t>Max Allowable Headwater Depth</t>
  </si>
  <si>
    <t>Upstream Invert Elevation</t>
  </si>
  <si>
    <t>Downstream Invert Elevation</t>
  </si>
  <si>
    <t>in.</t>
  </si>
  <si>
    <t>Max Allowable Headwater Elevation</t>
  </si>
  <si>
    <t>ft</t>
  </si>
  <si>
    <t>sq mi</t>
  </si>
  <si>
    <t>Lisbon Channel at Tarpon Ave.</t>
  </si>
  <si>
    <t>Lisbon Channel at Southern Blvd.</t>
  </si>
  <si>
    <t>Ivory Channel at Southern Blvd.</t>
  </si>
  <si>
    <t>Unser Channel at Commercial Drive</t>
  </si>
  <si>
    <t>West Branch at Unser Blvd. Box Culverts</t>
  </si>
  <si>
    <t>Nicklaus Channel (East Branch) at Southern Blvd.</t>
  </si>
  <si>
    <t>105_J</t>
  </si>
  <si>
    <t>111_J</t>
  </si>
  <si>
    <t>112_J</t>
  </si>
  <si>
    <t>121.1_J</t>
  </si>
  <si>
    <t>155_J2</t>
  </si>
  <si>
    <t>212_J4</t>
  </si>
  <si>
    <t>121.2_J</t>
  </si>
  <si>
    <t>CBC</t>
  </si>
  <si>
    <t>CMP</t>
  </si>
  <si>
    <t xml:space="preserve">Trapezoidal bridge crossing </t>
  </si>
  <si>
    <t>Concrete</t>
  </si>
  <si>
    <t xml:space="preserve">Trapezoidal </t>
  </si>
  <si>
    <t>b</t>
  </si>
  <si>
    <t>c</t>
  </si>
  <si>
    <t>Unser Channel at Cabezon Drive (14TH Ave.)</t>
  </si>
  <si>
    <t>d</t>
  </si>
  <si>
    <t>e</t>
  </si>
  <si>
    <t>f</t>
  </si>
  <si>
    <t>Comments</t>
  </si>
  <si>
    <t xml:space="preserve">Crossing flow area converted to equivalent box culvert in order to run culvert capacity analysis based on equivalent area. SeeVolume 2 Appendix J for detailed calculations. </t>
  </si>
  <si>
    <t>AP1</t>
  </si>
  <si>
    <t>AP3</t>
  </si>
  <si>
    <t>AP2</t>
  </si>
  <si>
    <t>AP4</t>
  </si>
  <si>
    <t>AP5</t>
  </si>
  <si>
    <t>AP6</t>
  </si>
  <si>
    <t>AP7</t>
  </si>
  <si>
    <t xml:space="preserve">Analysis Point   </t>
  </si>
  <si>
    <t xml:space="preserve">Culvert Capacity Summary  </t>
  </si>
  <si>
    <t>Table 1</t>
  </si>
  <si>
    <t xml:space="preserve"> (EXISTING Conditions, DEVEX Conditions and ULTIMATE Conditions)  </t>
  </si>
  <si>
    <t>DEVEX Conditions</t>
  </si>
  <si>
    <t>ULTIMATE Conditions</t>
  </si>
  <si>
    <t>EXISTING Conditions</t>
  </si>
  <si>
    <t>Culvert Capacity</t>
  </si>
  <si>
    <t xml:space="preserve"> </t>
  </si>
  <si>
    <t>a- Values based  HEC-HMS output.</t>
  </si>
  <si>
    <t>b- Values based off SSCAFCA DPM page 22-117 except at Lisbon Channel and Tarpon Rd. See comment.</t>
  </si>
  <si>
    <t>d- Data based on field measurements and observation.</t>
  </si>
  <si>
    <t>e - Assumed slope and relative elevations except for West Branch at Unser. See comment.</t>
  </si>
  <si>
    <t>f - Capacity computed using Culvert Master. See  Volume 2 Appendix J for detailed input and output parameters.</t>
  </si>
  <si>
    <t>Red cells indcate that the HEC-HMS flow rates at the specified structure exceed the structures  computed capacity.</t>
  </si>
  <si>
    <t>c - Lengths measured in AutoCAD using orthophotography provided by SSCAFCA except for West Branch at Unser Blvd. See comment.</t>
  </si>
  <si>
    <t>36R x 72S</t>
  </si>
  <si>
    <t>72R x 144S</t>
  </si>
  <si>
    <t>48R x 120S</t>
  </si>
  <si>
    <t>48R x 84S</t>
  </si>
  <si>
    <t>60R x 120S</t>
  </si>
  <si>
    <t>96R x 120S</t>
  </si>
  <si>
    <t>Culvert Size    R= rise    S=span</t>
  </si>
  <si>
    <t xml:space="preserve">Invert elevations based on LOMR issued Jan. 30th, 2009.  Length based on Huitt-Zollars record drawings titled Westside Blvd. Crossing of the West Branch Arroyo dated 11-08-07. </t>
  </si>
  <si>
    <t>Crossing flow area converted to equivalent box culvert in order to run culvert capacity analysis based on equivalent area. SeeVolume 2 Appendix J for detailed calculations. Manning's 'n' value averaged between SSCAFCA DPM values for concrete box culvert and soil lined channels.</t>
  </si>
  <si>
    <t>Assigned Manning's  "n" Friction Factor</t>
  </si>
  <si>
    <t>------</t>
  </si>
  <si>
    <t>Concrete bridge deck and soil bottom</t>
  </si>
  <si>
    <t>ft / ft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</si>
</sst>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4"/>
      <color theme="1"/>
      <name val="Arial Narrow"/>
      <family val="2"/>
    </font>
    <font>
      <b/>
      <sz val="11"/>
      <color theme="1"/>
      <name val="Arial Narrow"/>
      <family val="2"/>
    </font>
    <font>
      <b/>
      <sz val="16"/>
      <color theme="1"/>
      <name val="Arial Narrow"/>
      <family val="2"/>
    </font>
    <font>
      <sz val="16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2" borderId="0" xfId="0" applyFont="1" applyFill="1"/>
    <xf numFmtId="0" fontId="1" fillId="0" borderId="0" xfId="0" applyFont="1"/>
    <xf numFmtId="0" fontId="1" fillId="0" borderId="5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164" fontId="1" fillId="0" borderId="0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/>
    </xf>
    <xf numFmtId="164" fontId="1" fillId="2" borderId="3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0" borderId="0" xfId="0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2" borderId="9" xfId="0" applyFont="1" applyFill="1" applyBorder="1"/>
    <xf numFmtId="0" fontId="1" fillId="2" borderId="10" xfId="0" applyFont="1" applyFill="1" applyBorder="1"/>
    <xf numFmtId="0" fontId="1" fillId="0" borderId="10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0" xfId="0" applyFont="1" applyBorder="1"/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wrapText="1"/>
    </xf>
    <xf numFmtId="0" fontId="1" fillId="2" borderId="6" xfId="0" applyFont="1" applyFill="1" applyBorder="1"/>
    <xf numFmtId="0" fontId="1" fillId="2" borderId="4" xfId="0" applyFont="1" applyFill="1" applyBorder="1"/>
    <xf numFmtId="0" fontId="1" fillId="2" borderId="8" xfId="0" applyFont="1" applyFill="1" applyBorder="1"/>
    <xf numFmtId="0" fontId="3" fillId="0" borderId="6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164" fontId="4" fillId="2" borderId="0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64" fontId="5" fillId="2" borderId="0" xfId="0" applyNumberFormat="1" applyFont="1" applyFill="1" applyBorder="1" applyAlignment="1">
      <alignment horizontal="center"/>
    </xf>
    <xf numFmtId="0" fontId="1" fillId="0" borderId="10" xfId="0" quotePrefix="1" applyFont="1" applyBorder="1" applyAlignment="1">
      <alignment horizontal="center" vertical="center"/>
    </xf>
  </cellXfs>
  <cellStyles count="1">
    <cellStyle name="Normal" xfId="0" builtinId="0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7"/>
  <sheetViews>
    <sheetView tabSelected="1" view="pageLayout" topLeftCell="A7" zoomScaleNormal="100" workbookViewId="0">
      <selection activeCell="B8" sqref="B8"/>
    </sheetView>
  </sheetViews>
  <sheetFormatPr defaultRowHeight="16.5"/>
  <cols>
    <col min="1" max="1" width="15.42578125" style="10" customWidth="1"/>
    <col min="2" max="2" width="38.140625" style="28" customWidth="1"/>
    <col min="3" max="3" width="17" style="10" customWidth="1"/>
    <col min="4" max="4" width="9.140625" style="10"/>
    <col min="5" max="5" width="9.140625" style="29"/>
    <col min="6" max="6" width="10" style="53" customWidth="1"/>
    <col min="7" max="7" width="12.5703125" style="58" customWidth="1"/>
    <col min="8" max="8" width="9.140625" style="58"/>
    <col min="9" max="9" width="11.140625" style="10" customWidth="1"/>
    <col min="10" max="10" width="12.42578125" style="10" customWidth="1"/>
    <col min="11" max="11" width="8.28515625" style="10" customWidth="1"/>
    <col min="12" max="12" width="11.28515625" style="10" customWidth="1"/>
    <col min="13" max="13" width="10.140625" style="10" customWidth="1"/>
    <col min="14" max="14" width="9.140625" style="10"/>
    <col min="15" max="16" width="10.5703125" style="10" customWidth="1"/>
    <col min="17" max="17" width="10.7109375" style="10" customWidth="1"/>
    <col min="18" max="18" width="11.42578125" style="10" customWidth="1"/>
    <col min="19" max="19" width="11.7109375" style="10" customWidth="1"/>
    <col min="20" max="20" width="40.85546875" style="2" customWidth="1"/>
    <col min="21" max="16384" width="9.140625" style="2"/>
  </cols>
  <sheetData>
    <row r="1" spans="1:30" ht="24.75" customHeight="1">
      <c r="A1" s="14"/>
      <c r="B1" s="15"/>
      <c r="C1" s="16"/>
      <c r="D1" s="16"/>
      <c r="E1" s="17"/>
      <c r="F1" s="50"/>
      <c r="G1" s="16"/>
      <c r="H1" s="16"/>
      <c r="I1" s="16"/>
      <c r="J1" s="60" t="s">
        <v>52</v>
      </c>
      <c r="L1" s="16"/>
      <c r="M1" s="16"/>
      <c r="N1" s="16"/>
      <c r="O1" s="16"/>
      <c r="P1" s="16"/>
      <c r="Q1" s="16"/>
      <c r="R1" s="16"/>
      <c r="S1" s="16"/>
      <c r="T1" s="35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29.25" customHeight="1">
      <c r="A2" s="18"/>
      <c r="B2" s="26"/>
      <c r="C2" s="20"/>
      <c r="D2" s="20"/>
      <c r="E2" s="27"/>
      <c r="F2" s="51"/>
      <c r="G2" s="20"/>
      <c r="H2" s="20"/>
      <c r="I2" s="20"/>
      <c r="J2" s="59" t="s">
        <v>51</v>
      </c>
      <c r="K2" s="20"/>
      <c r="L2" s="20"/>
      <c r="M2" s="20"/>
      <c r="N2" s="20"/>
      <c r="O2" s="20"/>
      <c r="P2" s="20"/>
      <c r="Q2" s="20"/>
      <c r="R2" s="20"/>
      <c r="S2" s="20"/>
      <c r="T2" s="36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29.25" customHeight="1">
      <c r="A3" s="18"/>
      <c r="B3" s="26"/>
      <c r="C3" s="20"/>
      <c r="D3" s="20"/>
      <c r="E3" s="27"/>
      <c r="F3" s="51"/>
      <c r="G3" s="20"/>
      <c r="H3" s="20"/>
      <c r="I3" s="20"/>
      <c r="J3" s="66" t="s">
        <v>53</v>
      </c>
      <c r="K3" s="20"/>
      <c r="L3" s="20"/>
      <c r="M3" s="20"/>
      <c r="N3" s="20"/>
      <c r="O3" s="20"/>
      <c r="P3" s="20"/>
      <c r="Q3" s="20"/>
      <c r="R3" s="20"/>
      <c r="S3" s="20"/>
      <c r="T3" s="36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9.25" customHeight="1">
      <c r="A4" s="21"/>
      <c r="B4" s="22"/>
      <c r="C4" s="23"/>
      <c r="D4" s="23"/>
      <c r="E4" s="24"/>
      <c r="F4" s="52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36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s="6" customFormat="1" ht="66">
      <c r="A5" s="3" t="s">
        <v>50</v>
      </c>
      <c r="B5" s="4" t="s">
        <v>0</v>
      </c>
      <c r="C5" s="4" t="s">
        <v>1</v>
      </c>
      <c r="D5" s="4" t="s">
        <v>2</v>
      </c>
      <c r="E5" s="5" t="s">
        <v>3</v>
      </c>
      <c r="F5" s="46" t="s">
        <v>57</v>
      </c>
      <c r="G5" s="56" t="s">
        <v>56</v>
      </c>
      <c r="H5" s="56" t="s">
        <v>54</v>
      </c>
      <c r="I5" s="4" t="s">
        <v>55</v>
      </c>
      <c r="J5" s="4" t="s">
        <v>72</v>
      </c>
      <c r="K5" s="4" t="s">
        <v>7</v>
      </c>
      <c r="L5" s="4" t="s">
        <v>6</v>
      </c>
      <c r="M5" s="4" t="s">
        <v>75</v>
      </c>
      <c r="N5" s="4" t="s">
        <v>8</v>
      </c>
      <c r="O5" s="4" t="s">
        <v>10</v>
      </c>
      <c r="P5" s="4" t="s">
        <v>14</v>
      </c>
      <c r="Q5" s="4" t="s">
        <v>9</v>
      </c>
      <c r="R5" s="4" t="s">
        <v>11</v>
      </c>
      <c r="S5" s="4" t="s">
        <v>12</v>
      </c>
      <c r="T5" s="37" t="s">
        <v>41</v>
      </c>
    </row>
    <row r="6" spans="1:30" s="10" customFormat="1">
      <c r="A6" s="7" t="s">
        <v>58</v>
      </c>
      <c r="B6" s="19"/>
      <c r="C6" s="8"/>
      <c r="D6" s="8"/>
      <c r="E6" s="9" t="s">
        <v>16</v>
      </c>
      <c r="F6" s="47" t="s">
        <v>4</v>
      </c>
      <c r="G6" s="54" t="s">
        <v>4</v>
      </c>
      <c r="H6" s="54" t="s">
        <v>4</v>
      </c>
      <c r="I6" s="8" t="s">
        <v>4</v>
      </c>
      <c r="J6" s="8" t="s">
        <v>13</v>
      </c>
      <c r="K6" s="8"/>
      <c r="L6" s="8"/>
      <c r="M6" s="8"/>
      <c r="N6" s="8" t="s">
        <v>15</v>
      </c>
      <c r="O6" s="8" t="s">
        <v>15</v>
      </c>
      <c r="P6" s="8" t="s">
        <v>15</v>
      </c>
      <c r="Q6" s="8" t="s">
        <v>78</v>
      </c>
      <c r="R6" s="8" t="s">
        <v>15</v>
      </c>
      <c r="S6" s="8" t="s">
        <v>15</v>
      </c>
      <c r="T6" s="38"/>
    </row>
    <row r="7" spans="1:30" s="10" customFormat="1">
      <c r="A7" s="11"/>
      <c r="B7" s="25"/>
      <c r="C7" s="12"/>
      <c r="D7" s="12"/>
      <c r="E7" s="13" t="s">
        <v>5</v>
      </c>
      <c r="F7" s="48" t="s">
        <v>40</v>
      </c>
      <c r="G7" s="55" t="s">
        <v>5</v>
      </c>
      <c r="H7" s="55" t="s">
        <v>5</v>
      </c>
      <c r="I7" s="12" t="s">
        <v>5</v>
      </c>
      <c r="J7" s="12" t="s">
        <v>38</v>
      </c>
      <c r="K7" s="12" t="s">
        <v>38</v>
      </c>
      <c r="L7" s="12" t="s">
        <v>38</v>
      </c>
      <c r="M7" s="12" t="s">
        <v>35</v>
      </c>
      <c r="N7" s="12" t="s">
        <v>36</v>
      </c>
      <c r="O7" s="12" t="s">
        <v>38</v>
      </c>
      <c r="P7" s="12"/>
      <c r="Q7" s="12" t="s">
        <v>39</v>
      </c>
      <c r="R7" s="12" t="s">
        <v>39</v>
      </c>
      <c r="S7" s="12" t="s">
        <v>39</v>
      </c>
      <c r="T7" s="41"/>
    </row>
    <row r="8" spans="1:30" ht="99">
      <c r="A8" s="32" t="s">
        <v>43</v>
      </c>
      <c r="B8" s="19" t="s">
        <v>17</v>
      </c>
      <c r="C8" s="19" t="s">
        <v>32</v>
      </c>
      <c r="D8" s="32" t="s">
        <v>23</v>
      </c>
      <c r="E8" s="33">
        <v>1.232</v>
      </c>
      <c r="F8" s="49">
        <v>990</v>
      </c>
      <c r="G8" s="57">
        <v>939</v>
      </c>
      <c r="H8" s="57">
        <v>1130</v>
      </c>
      <c r="I8" s="32">
        <v>497</v>
      </c>
      <c r="J8" s="32" t="s">
        <v>66</v>
      </c>
      <c r="K8" s="32">
        <v>6</v>
      </c>
      <c r="L8" s="19" t="s">
        <v>77</v>
      </c>
      <c r="M8" s="32">
        <v>2.4E-2</v>
      </c>
      <c r="N8" s="32">
        <v>46</v>
      </c>
      <c r="O8" s="32">
        <v>6</v>
      </c>
      <c r="P8" s="32">
        <f>O8+R8</f>
        <v>106</v>
      </c>
      <c r="Q8" s="32">
        <v>0.01</v>
      </c>
      <c r="R8" s="32">
        <v>100</v>
      </c>
      <c r="S8" s="32">
        <f>(R8)-(N8*Q8)</f>
        <v>99.54</v>
      </c>
      <c r="T8" s="42" t="s">
        <v>74</v>
      </c>
    </row>
    <row r="9" spans="1:30" ht="30" customHeight="1">
      <c r="A9" s="32"/>
      <c r="B9" s="19"/>
      <c r="C9" s="32"/>
      <c r="D9" s="32"/>
      <c r="E9" s="33"/>
      <c r="F9" s="49"/>
      <c r="G9" s="57"/>
      <c r="H9" s="57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9"/>
    </row>
    <row r="10" spans="1:30" ht="30" customHeight="1">
      <c r="A10" s="32" t="s">
        <v>44</v>
      </c>
      <c r="B10" s="19" t="s">
        <v>18</v>
      </c>
      <c r="C10" s="32" t="s">
        <v>30</v>
      </c>
      <c r="D10" s="32" t="s">
        <v>24</v>
      </c>
      <c r="E10" s="33">
        <v>2.0339999999999998</v>
      </c>
      <c r="F10" s="49">
        <v>2169</v>
      </c>
      <c r="G10" s="57">
        <v>1634</v>
      </c>
      <c r="H10" s="57">
        <v>1938</v>
      </c>
      <c r="I10" s="32">
        <v>1378</v>
      </c>
      <c r="J10" s="32" t="s">
        <v>67</v>
      </c>
      <c r="K10" s="32">
        <v>2</v>
      </c>
      <c r="L10" s="32" t="s">
        <v>33</v>
      </c>
      <c r="M10" s="32">
        <v>1.4999999999999999E-2</v>
      </c>
      <c r="N10" s="32">
        <v>140</v>
      </c>
      <c r="O10" s="32">
        <v>13</v>
      </c>
      <c r="P10" s="32">
        <f>O10+R10</f>
        <v>113</v>
      </c>
      <c r="Q10" s="32">
        <v>0.01</v>
      </c>
      <c r="R10" s="32">
        <v>100</v>
      </c>
      <c r="S10" s="32">
        <f>(R10)-(N10*Q10)</f>
        <v>98.6</v>
      </c>
      <c r="T10" s="67" t="s">
        <v>76</v>
      </c>
    </row>
    <row r="11" spans="1:30" ht="30" customHeight="1">
      <c r="A11" s="32"/>
      <c r="B11" s="19"/>
      <c r="C11" s="32"/>
      <c r="D11" s="32"/>
      <c r="E11" s="33"/>
      <c r="F11" s="49"/>
      <c r="G11" s="57"/>
      <c r="H11" s="57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9"/>
    </row>
    <row r="12" spans="1:30" ht="30" customHeight="1">
      <c r="A12" s="32" t="s">
        <v>45</v>
      </c>
      <c r="B12" s="19" t="s">
        <v>19</v>
      </c>
      <c r="C12" s="32" t="s">
        <v>30</v>
      </c>
      <c r="D12" s="32" t="s">
        <v>25</v>
      </c>
      <c r="E12" s="33">
        <v>0.30499999999999999</v>
      </c>
      <c r="F12" s="49">
        <v>496</v>
      </c>
      <c r="G12" s="57">
        <v>356</v>
      </c>
      <c r="H12" s="57">
        <v>358</v>
      </c>
      <c r="I12" s="32">
        <v>358</v>
      </c>
      <c r="J12" s="32" t="s">
        <v>68</v>
      </c>
      <c r="K12" s="32">
        <v>1</v>
      </c>
      <c r="L12" s="32" t="s">
        <v>33</v>
      </c>
      <c r="M12" s="32">
        <v>1.4999999999999999E-2</v>
      </c>
      <c r="N12" s="32">
        <v>177</v>
      </c>
      <c r="O12" s="32">
        <v>8</v>
      </c>
      <c r="P12" s="32">
        <f>O12+R12</f>
        <v>108</v>
      </c>
      <c r="Q12" s="32">
        <v>0.01</v>
      </c>
      <c r="R12" s="32">
        <v>100</v>
      </c>
      <c r="S12" s="32">
        <f>(R12)-(N12*Q12)</f>
        <v>98.23</v>
      </c>
      <c r="T12" s="67" t="s">
        <v>76</v>
      </c>
    </row>
    <row r="13" spans="1:30" ht="30" customHeight="1">
      <c r="A13" s="32"/>
      <c r="B13" s="19"/>
      <c r="C13" s="32"/>
      <c r="D13" s="32"/>
      <c r="E13" s="33"/>
      <c r="F13" s="49"/>
      <c r="G13" s="57"/>
      <c r="H13" s="57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9"/>
    </row>
    <row r="14" spans="1:30" ht="66">
      <c r="A14" s="32" t="s">
        <v>46</v>
      </c>
      <c r="B14" s="19" t="s">
        <v>20</v>
      </c>
      <c r="C14" s="19" t="s">
        <v>34</v>
      </c>
      <c r="D14" s="32" t="s">
        <v>26</v>
      </c>
      <c r="E14" s="33">
        <v>0.623</v>
      </c>
      <c r="F14" s="49">
        <v>353</v>
      </c>
      <c r="G14" s="57">
        <v>627</v>
      </c>
      <c r="H14" s="57">
        <v>665</v>
      </c>
      <c r="I14" s="32">
        <v>665</v>
      </c>
      <c r="J14" s="32" t="s">
        <v>69</v>
      </c>
      <c r="K14" s="32">
        <v>2</v>
      </c>
      <c r="L14" s="32" t="s">
        <v>33</v>
      </c>
      <c r="M14" s="32">
        <v>1.4999999999999999E-2</v>
      </c>
      <c r="N14" s="32">
        <v>85</v>
      </c>
      <c r="O14" s="32">
        <v>5</v>
      </c>
      <c r="P14" s="32">
        <f>O14+R14</f>
        <v>105</v>
      </c>
      <c r="Q14" s="32">
        <v>0.01</v>
      </c>
      <c r="R14" s="32">
        <v>100</v>
      </c>
      <c r="S14" s="32">
        <f>(R14)-(N14*Q14)</f>
        <v>99.15</v>
      </c>
      <c r="T14" s="42" t="s">
        <v>42</v>
      </c>
    </row>
    <row r="15" spans="1:30" ht="30" customHeight="1">
      <c r="A15" s="32"/>
      <c r="B15" s="19"/>
      <c r="C15" s="32"/>
      <c r="D15" s="32"/>
      <c r="E15" s="33"/>
      <c r="F15" s="49"/>
      <c r="G15" s="57"/>
      <c r="H15" s="57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9"/>
    </row>
    <row r="16" spans="1:30" ht="32.25" customHeight="1">
      <c r="A16" s="32" t="s">
        <v>47</v>
      </c>
      <c r="B16" s="19" t="s">
        <v>37</v>
      </c>
      <c r="C16" s="32" t="s">
        <v>30</v>
      </c>
      <c r="D16" s="32" t="s">
        <v>29</v>
      </c>
      <c r="E16" s="33">
        <v>0.70599999999999996</v>
      </c>
      <c r="F16" s="49">
        <v>963</v>
      </c>
      <c r="G16" s="57">
        <v>722</v>
      </c>
      <c r="H16" s="57">
        <v>781</v>
      </c>
      <c r="I16" s="32">
        <v>781</v>
      </c>
      <c r="J16" s="32" t="s">
        <v>70</v>
      </c>
      <c r="K16" s="32">
        <v>2</v>
      </c>
      <c r="L16" s="32" t="s">
        <v>33</v>
      </c>
      <c r="M16" s="32">
        <v>1.4999999999999999E-2</v>
      </c>
      <c r="N16" s="32">
        <v>111</v>
      </c>
      <c r="O16" s="32">
        <v>8</v>
      </c>
      <c r="P16" s="32">
        <f>O16+R16</f>
        <v>108</v>
      </c>
      <c r="Q16" s="32">
        <v>0.01</v>
      </c>
      <c r="R16" s="32">
        <v>100</v>
      </c>
      <c r="S16" s="32">
        <f>(R16)-(N16*Q16)</f>
        <v>98.89</v>
      </c>
      <c r="T16" s="67" t="s">
        <v>76</v>
      </c>
    </row>
    <row r="17" spans="1:20" ht="30" customHeight="1">
      <c r="A17" s="32"/>
      <c r="B17" s="19"/>
      <c r="C17" s="32"/>
      <c r="D17" s="32"/>
      <c r="E17" s="33"/>
      <c r="F17" s="49"/>
      <c r="G17" s="57"/>
      <c r="H17" s="57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9"/>
    </row>
    <row r="18" spans="1:20" s="34" customFormat="1" ht="66">
      <c r="A18" s="32" t="s">
        <v>48</v>
      </c>
      <c r="B18" s="19" t="s">
        <v>21</v>
      </c>
      <c r="C18" s="32" t="s">
        <v>30</v>
      </c>
      <c r="D18" s="32" t="s">
        <v>27</v>
      </c>
      <c r="E18" s="33">
        <v>4.7789999999999999</v>
      </c>
      <c r="F18" s="49">
        <v>3099</v>
      </c>
      <c r="G18" s="57">
        <v>3848</v>
      </c>
      <c r="H18" s="57">
        <v>4503</v>
      </c>
      <c r="I18" s="32">
        <v>1901</v>
      </c>
      <c r="J18" s="32" t="s">
        <v>71</v>
      </c>
      <c r="K18" s="32">
        <v>4</v>
      </c>
      <c r="L18" s="32" t="s">
        <v>33</v>
      </c>
      <c r="M18" s="32">
        <v>1.4999999999999999E-2</v>
      </c>
      <c r="N18" s="32">
        <v>573</v>
      </c>
      <c r="O18" s="32">
        <v>10</v>
      </c>
      <c r="P18" s="32">
        <f>O18+R18</f>
        <v>5285.5</v>
      </c>
      <c r="Q18" s="32">
        <v>1.9E-2</v>
      </c>
      <c r="R18" s="32">
        <v>5275.5</v>
      </c>
      <c r="S18" s="32">
        <f>(R18)-(N18*Q18)</f>
        <v>5264.6130000000003</v>
      </c>
      <c r="T18" s="40" t="s">
        <v>73</v>
      </c>
    </row>
    <row r="19" spans="1:20" ht="30" customHeight="1">
      <c r="A19" s="32"/>
      <c r="B19" s="19"/>
      <c r="C19" s="32"/>
      <c r="D19" s="32"/>
      <c r="E19" s="33"/>
      <c r="F19" s="49"/>
      <c r="G19" s="57"/>
      <c r="H19" s="57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9"/>
    </row>
    <row r="20" spans="1:20" ht="32.25" customHeight="1">
      <c r="A20" s="32" t="s">
        <v>49</v>
      </c>
      <c r="B20" s="19" t="s">
        <v>22</v>
      </c>
      <c r="C20" s="32" t="s">
        <v>31</v>
      </c>
      <c r="D20" s="32" t="s">
        <v>28</v>
      </c>
      <c r="E20" s="33">
        <v>1.53</v>
      </c>
      <c r="F20" s="49">
        <v>779</v>
      </c>
      <c r="G20" s="57">
        <v>1982</v>
      </c>
      <c r="H20" s="57">
        <v>2089</v>
      </c>
      <c r="I20" s="32">
        <v>2089</v>
      </c>
      <c r="J20" s="32">
        <v>54</v>
      </c>
      <c r="K20" s="32">
        <v>6</v>
      </c>
      <c r="L20" s="32" t="s">
        <v>31</v>
      </c>
      <c r="M20" s="32">
        <v>2.5000000000000001E-2</v>
      </c>
      <c r="N20" s="32">
        <v>108</v>
      </c>
      <c r="O20" s="32">
        <v>6</v>
      </c>
      <c r="P20" s="32">
        <f>O20+R20</f>
        <v>106</v>
      </c>
      <c r="Q20" s="32">
        <v>0.01</v>
      </c>
      <c r="R20" s="32">
        <v>100</v>
      </c>
      <c r="S20" s="32">
        <f>(R20)-(N20*Q20)</f>
        <v>98.92</v>
      </c>
      <c r="T20" s="67" t="s">
        <v>76</v>
      </c>
    </row>
    <row r="21" spans="1:20" ht="21" customHeight="1">
      <c r="A21" s="30" t="s">
        <v>59</v>
      </c>
      <c r="B21" s="15"/>
      <c r="C21" s="16"/>
      <c r="D21" s="16"/>
      <c r="E21" s="17"/>
      <c r="F21" s="50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44"/>
    </row>
    <row r="22" spans="1:20" ht="21" customHeight="1">
      <c r="A22" s="31" t="s">
        <v>60</v>
      </c>
      <c r="B22" s="26"/>
      <c r="C22" s="20"/>
      <c r="D22" s="20"/>
      <c r="E22" s="27"/>
      <c r="F22" s="51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43"/>
    </row>
    <row r="23" spans="1:20" ht="21" customHeight="1">
      <c r="A23" s="31" t="s">
        <v>65</v>
      </c>
      <c r="B23" s="26"/>
      <c r="C23" s="20"/>
      <c r="D23" s="20"/>
      <c r="E23" s="27"/>
      <c r="F23" s="51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43"/>
    </row>
    <row r="24" spans="1:20" ht="21" customHeight="1">
      <c r="A24" s="31" t="s">
        <v>61</v>
      </c>
      <c r="B24" s="26"/>
      <c r="C24" s="20"/>
      <c r="D24" s="20"/>
      <c r="E24" s="27"/>
      <c r="F24" s="51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43"/>
    </row>
    <row r="25" spans="1:20" ht="21" customHeight="1">
      <c r="A25" s="31" t="s">
        <v>62</v>
      </c>
      <c r="B25" s="26"/>
      <c r="C25" s="20"/>
      <c r="D25" s="20"/>
      <c r="E25" s="27"/>
      <c r="F25" s="51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43"/>
    </row>
    <row r="26" spans="1:20" ht="21" customHeight="1">
      <c r="A26" s="31" t="s">
        <v>63</v>
      </c>
      <c r="B26" s="26"/>
      <c r="C26" s="20"/>
      <c r="D26" s="20"/>
      <c r="E26" s="27"/>
      <c r="F26" s="51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43"/>
    </row>
    <row r="27" spans="1:20" ht="21" customHeight="1">
      <c r="A27" s="61" t="s">
        <v>64</v>
      </c>
      <c r="B27" s="62"/>
      <c r="C27" s="63"/>
      <c r="D27" s="63"/>
      <c r="E27" s="64"/>
      <c r="F27" s="65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45"/>
    </row>
  </sheetData>
  <conditionalFormatting sqref="G8:I8">
    <cfRule type="cellIs" dxfId="6" priority="23" operator="greaterThan">
      <formula>$F$8</formula>
    </cfRule>
  </conditionalFormatting>
  <conditionalFormatting sqref="G10:I10">
    <cfRule type="cellIs" dxfId="5" priority="20" operator="greaterThan">
      <formula>$F$10</formula>
    </cfRule>
  </conditionalFormatting>
  <conditionalFormatting sqref="G12:I12">
    <cfRule type="cellIs" dxfId="4" priority="19" operator="greaterThan">
      <formula>$F$12</formula>
    </cfRule>
  </conditionalFormatting>
  <conditionalFormatting sqref="G14:I14">
    <cfRule type="cellIs" dxfId="3" priority="18" operator="greaterThan">
      <formula>$F$14</formula>
    </cfRule>
  </conditionalFormatting>
  <conditionalFormatting sqref="G16:I16">
    <cfRule type="cellIs" dxfId="2" priority="17" operator="greaterThan">
      <formula>$F$16</formula>
    </cfRule>
  </conditionalFormatting>
  <conditionalFormatting sqref="G18:I18">
    <cfRule type="cellIs" dxfId="1" priority="16" operator="greaterThan">
      <formula>$F$18</formula>
    </cfRule>
  </conditionalFormatting>
  <conditionalFormatting sqref="G20:I20">
    <cfRule type="cellIs" dxfId="0" priority="15" operator="greaterThan">
      <formula>$F$20</formula>
    </cfRule>
  </conditionalFormatting>
  <printOptions gridLines="1"/>
  <pageMargins left="0.92" right="0.56999999999999995" top="1.1399999999999999" bottom="0.75" header="0.3" footer="0.3"/>
  <pageSetup paperSize="3" scale="70" orientation="landscape" r:id="rId1"/>
  <headerFooter>
    <oddHeader>&amp;C &amp;"Arial,Regular"&amp;8Black Watershed Park Management Plan Version 2.0</oddHeader>
    <oddFooter>&amp;L&amp;Z&amp;F&amp;F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Naidu</dc:creator>
  <cp:lastModifiedBy>Pat Stovall</cp:lastModifiedBy>
  <cp:lastPrinted>2013-08-19T14:37:23Z</cp:lastPrinted>
  <dcterms:created xsi:type="dcterms:W3CDTF">2013-04-16T15:58:01Z</dcterms:created>
  <dcterms:modified xsi:type="dcterms:W3CDTF">2013-08-19T14:43:28Z</dcterms:modified>
</cp:coreProperties>
</file>