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80" yWindow="120" windowWidth="11355" windowHeight="8700" tabRatio="765"/>
  </bookViews>
  <sheets>
    <sheet name="Det Rout Summary" sheetId="34" r:id="rId1"/>
    <sheet name="Routing Summary with Unser Box " sheetId="39" r:id="rId2"/>
    <sheet name="Sheet1" sheetId="38" r:id="rId3"/>
  </sheets>
  <definedNames>
    <definedName name="_xlnm.Print_Area" localSheetId="1">'Routing Summary with Unser Box '!$A$1:$X$70</definedName>
    <definedName name="_xlnm.Print_Titles" localSheetId="0">'Det Rout Summary'!$1:$6</definedName>
  </definedNames>
  <calcPr calcId="125725"/>
</workbook>
</file>

<file path=xl/calcChain.xml><?xml version="1.0" encoding="utf-8"?>
<calcChain xmlns="http://schemas.openxmlformats.org/spreadsheetml/2006/main">
  <c r="T16" i="34"/>
  <c r="S15"/>
  <c r="S16"/>
  <c r="X16"/>
  <c r="W16"/>
  <c r="V16"/>
  <c r="X30"/>
  <c r="W30"/>
  <c r="S30"/>
  <c r="X34"/>
  <c r="W34"/>
  <c r="V34"/>
  <c r="T34"/>
  <c r="S34"/>
  <c r="X35"/>
  <c r="W35"/>
  <c r="V35"/>
  <c r="T35"/>
  <c r="S35"/>
  <c r="X45" l="1"/>
  <c r="W45"/>
  <c r="V45"/>
  <c r="T45"/>
  <c r="S45"/>
  <c r="X39"/>
  <c r="W39"/>
  <c r="V39"/>
  <c r="T39"/>
  <c r="S39"/>
  <c r="W15" l="1"/>
  <c r="W14"/>
  <c r="X91" i="39"/>
  <c r="V91"/>
  <c r="T91"/>
  <c r="X90"/>
  <c r="V90"/>
  <c r="T90"/>
  <c r="X89"/>
  <c r="V89"/>
  <c r="T89"/>
  <c r="X88"/>
  <c r="V88"/>
  <c r="T88"/>
  <c r="X70"/>
  <c r="V70"/>
  <c r="T70"/>
  <c r="X68"/>
  <c r="W68"/>
  <c r="V68"/>
  <c r="T68"/>
  <c r="S68"/>
  <c r="X67"/>
  <c r="W67"/>
  <c r="V67"/>
  <c r="T67"/>
  <c r="S67"/>
  <c r="X65"/>
  <c r="W65"/>
  <c r="V65"/>
  <c r="T65"/>
  <c r="S65"/>
  <c r="X64"/>
  <c r="W64"/>
  <c r="V64"/>
  <c r="T64"/>
  <c r="S64"/>
  <c r="X62"/>
  <c r="W62"/>
  <c r="V62"/>
  <c r="T62"/>
  <c r="S62"/>
  <c r="X61"/>
  <c r="W61"/>
  <c r="V61"/>
  <c r="T61"/>
  <c r="S61"/>
  <c r="X59"/>
  <c r="W59"/>
  <c r="V59"/>
  <c r="T59"/>
  <c r="S59"/>
  <c r="X58"/>
  <c r="W58"/>
  <c r="V58"/>
  <c r="T58"/>
  <c r="S58"/>
  <c r="X55"/>
  <c r="W55"/>
  <c r="V55"/>
  <c r="T55"/>
  <c r="S55"/>
  <c r="X54"/>
  <c r="W54"/>
  <c r="V54"/>
  <c r="T54"/>
  <c r="S54"/>
  <c r="X25"/>
  <c r="W25"/>
  <c r="V25"/>
  <c r="T25"/>
  <c r="S25"/>
  <c r="X23"/>
  <c r="W23"/>
  <c r="V23"/>
  <c r="T23"/>
  <c r="S23"/>
  <c r="X21"/>
  <c r="W21"/>
  <c r="V21"/>
  <c r="T21"/>
  <c r="S21"/>
  <c r="X20"/>
  <c r="W20"/>
  <c r="V20"/>
  <c r="T20"/>
  <c r="S20"/>
  <c r="X19"/>
  <c r="V19"/>
  <c r="T19"/>
  <c r="S19"/>
  <c r="X18"/>
  <c r="V18"/>
  <c r="T18"/>
  <c r="S18"/>
  <c r="X16"/>
  <c r="W16"/>
  <c r="V16"/>
  <c r="T16"/>
  <c r="S16"/>
  <c r="X15"/>
  <c r="W15"/>
  <c r="V15"/>
  <c r="T15"/>
  <c r="S15"/>
  <c r="X14"/>
  <c r="W14"/>
  <c r="V14"/>
  <c r="T14"/>
  <c r="S14"/>
  <c r="X12"/>
  <c r="W12"/>
  <c r="V12"/>
  <c r="T12"/>
  <c r="S12"/>
  <c r="X11"/>
  <c r="W11"/>
  <c r="V11"/>
  <c r="T11"/>
  <c r="S11"/>
  <c r="X9"/>
  <c r="W9"/>
  <c r="V9"/>
  <c r="T9"/>
  <c r="S9"/>
  <c r="X8"/>
  <c r="W8"/>
  <c r="V8"/>
  <c r="T8"/>
  <c r="S8"/>
  <c r="X14" i="34"/>
  <c r="V14"/>
  <c r="T14"/>
  <c r="S14"/>
  <c r="V44"/>
  <c r="W44"/>
  <c r="V33"/>
  <c r="V32"/>
  <c r="W27"/>
  <c r="W28"/>
  <c r="V27"/>
  <c r="V28"/>
  <c r="W21"/>
  <c r="W22"/>
  <c r="V21"/>
  <c r="V22"/>
  <c r="W24"/>
  <c r="V24"/>
  <c r="X18"/>
  <c r="W18"/>
  <c r="W19"/>
  <c r="W38"/>
  <c r="V18"/>
  <c r="V19"/>
  <c r="W9"/>
  <c r="V15"/>
  <c r="X11"/>
  <c r="W11"/>
  <c r="V11"/>
  <c r="W8"/>
  <c r="X8"/>
  <c r="V9"/>
  <c r="V8"/>
  <c r="S8"/>
  <c r="S9"/>
  <c r="W12"/>
  <c r="V12"/>
  <c r="S11"/>
  <c r="S12"/>
  <c r="S32"/>
  <c r="S33"/>
  <c r="S27"/>
  <c r="S28"/>
  <c r="S24"/>
  <c r="S25"/>
  <c r="S22"/>
  <c r="S21"/>
  <c r="S18"/>
  <c r="S19"/>
  <c r="V25"/>
  <c r="X24"/>
  <c r="X25"/>
  <c r="W25"/>
  <c r="W41"/>
  <c r="W32"/>
  <c r="W33"/>
  <c r="T38"/>
  <c r="S38"/>
  <c r="W42" l="1"/>
  <c r="X41"/>
  <c r="V41"/>
  <c r="T41"/>
  <c r="S41"/>
  <c r="X42"/>
  <c r="V42"/>
  <c r="T42"/>
  <c r="S42"/>
  <c r="S44"/>
  <c r="X44"/>
  <c r="T44"/>
  <c r="X63" l="1"/>
  <c r="V63"/>
  <c r="T63"/>
  <c r="X62"/>
  <c r="V62"/>
  <c r="T62"/>
  <c r="X61"/>
  <c r="V61"/>
  <c r="T61"/>
  <c r="V60" l="1"/>
  <c r="X38" l="1"/>
  <c r="V38"/>
  <c r="T60" l="1"/>
  <c r="X60"/>
  <c r="T30"/>
  <c r="V30"/>
  <c r="T32"/>
  <c r="X33"/>
  <c r="T33"/>
  <c r="X28"/>
  <c r="T28"/>
  <c r="T25"/>
  <c r="X22"/>
  <c r="T22"/>
  <c r="X19"/>
  <c r="T19"/>
  <c r="X15"/>
  <c r="T15"/>
  <c r="X9"/>
  <c r="T9"/>
  <c r="X12"/>
  <c r="T12"/>
  <c r="X32"/>
  <c r="X27"/>
  <c r="T27"/>
  <c r="T24"/>
  <c r="X21"/>
  <c r="T21"/>
  <c r="T18"/>
  <c r="T8"/>
  <c r="T11"/>
</calcChain>
</file>

<file path=xl/sharedStrings.xml><?xml version="1.0" encoding="utf-8"?>
<sst xmlns="http://schemas.openxmlformats.org/spreadsheetml/2006/main" count="373" uniqueCount="129">
  <si>
    <t>Peak Inflow</t>
  </si>
  <si>
    <t>Peak Outflow</t>
  </si>
  <si>
    <t>Peak Water Surface Elevation</t>
  </si>
  <si>
    <t>Pond Invert Elevation</t>
  </si>
  <si>
    <t>Water Depth</t>
  </si>
  <si>
    <t>(cfs)</t>
  </si>
  <si>
    <t>(ac-ft)</t>
  </si>
  <si>
    <t>(ft)</t>
  </si>
  <si>
    <t>Emergency Spillway Elevation</t>
  </si>
  <si>
    <t>Inflow Runoff Volume</t>
  </si>
  <si>
    <t>Existing or Proposed Pond (detention or retention)</t>
  </si>
  <si>
    <t>Outflow Runoff Volume</t>
  </si>
  <si>
    <t>Detention Pond Name</t>
  </si>
  <si>
    <t xml:space="preserve"> </t>
  </si>
  <si>
    <t>d</t>
  </si>
  <si>
    <t>a</t>
  </si>
  <si>
    <t>b</t>
  </si>
  <si>
    <t>c</t>
  </si>
  <si>
    <t xml:space="preserve">Model Analysis Point Name </t>
  </si>
  <si>
    <t xml:space="preserve">Peak Storage Volume </t>
  </si>
  <si>
    <t>Drainage Area</t>
  </si>
  <si>
    <t>(sq mi)</t>
  </si>
  <si>
    <t>Storm Return Period (100-yr. 24-hr. duration)</t>
  </si>
  <si>
    <t>e</t>
  </si>
  <si>
    <t>Proposed</t>
  </si>
  <si>
    <t>(ft^3)</t>
  </si>
  <si>
    <t>Existing</t>
  </si>
  <si>
    <t>Addendum 1 - Black Arrroyo Watershed Management Plan</t>
  </si>
  <si>
    <t>Wexford Pond</t>
  </si>
  <si>
    <t xml:space="preserve">Sunset  </t>
  </si>
  <si>
    <t xml:space="preserve">Gateway  </t>
  </si>
  <si>
    <t>Development / Model Condition</t>
  </si>
  <si>
    <t xml:space="preserve">Ultimate  </t>
  </si>
  <si>
    <t>"   "</t>
  </si>
  <si>
    <t>Wallen Sub division</t>
  </si>
  <si>
    <t>Sugar Ridge Sub division</t>
  </si>
  <si>
    <t>Stone Bridge Sub division</t>
  </si>
  <si>
    <t>19th Ave. Retention Pond (east of Golf Course Rd)</t>
  </si>
  <si>
    <t>a - See Drainage Basin Maps</t>
  </si>
  <si>
    <t xml:space="preserve">c - See HEC-HMS output for results  </t>
  </si>
  <si>
    <t>Maximum Storage Volume (top of embank ment)</t>
  </si>
  <si>
    <t>e- Negative number indicates the flow depth exceeds referenced elevation -  no freeboard available</t>
  </si>
  <si>
    <t>Top of Pond Embank ment Elevation</t>
  </si>
  <si>
    <t xml:space="preserve">Tract 17 -Cabezon Subdivision  </t>
  </si>
  <si>
    <t>d - See  Appendix  ??  for pond routing elev-area-capacity-discharge data and sources</t>
  </si>
  <si>
    <t>Black Arroyo Dam</t>
  </si>
  <si>
    <t>This correlates well with a resident that lives near the pond that told Smith Engineers he has seen the pond full and it has flooded residents on the south side of the pond.</t>
  </si>
  <si>
    <t>blue - may get better data from as-builts  (CORR said these are not yet available)</t>
  </si>
  <si>
    <t>Free board to top of Pond Embank ment</t>
  </si>
  <si>
    <t>The Peak Water Surface Elevation is just a guess since the pond will spill in the 100-year 24-hour flood.</t>
  </si>
  <si>
    <t xml:space="preserve">Existing </t>
  </si>
  <si>
    <t>Area verification - Sum of all Black Dam sub-basins external to HEC-HMS = 9.673 sq mi,  HEC-HMS inflow drainage area = 9.6717 sq mi</t>
  </si>
  <si>
    <t xml:space="preserve">Existing  </t>
  </si>
  <si>
    <t>Note - Basin Fully Developed, therefore DEVEX Tc and DEVEX Tp results are the same as existing</t>
  </si>
  <si>
    <t>b - Existing - Existing development conditions and existing infrastructure.  DEVEX - Developed - Full basin development with existing infrastructure.  Ultimate - Full basin development including proposed infrastructure.</t>
  </si>
  <si>
    <t>A Pond Routing was not completed for this retention pond -  It is clear that the 100-year runoff volume will far exceed the storage volume.</t>
  </si>
  <si>
    <t>"    "</t>
  </si>
  <si>
    <t>Free board to Principal Spillway Elevation</t>
  </si>
  <si>
    <t>Top of Principal Spillway Elevation</t>
  </si>
  <si>
    <t>Sugar Pond</t>
  </si>
  <si>
    <t>Lisbon Pond</t>
  </si>
  <si>
    <t xml:space="preserve">Proposed </t>
  </si>
  <si>
    <t>Lisbon Pond 1V:6H</t>
  </si>
  <si>
    <t>Lisbon Pond 1V:4H</t>
  </si>
  <si>
    <t>Proposed Based On Pats Table</t>
  </si>
  <si>
    <t>Don’t Use</t>
  </si>
  <si>
    <t>Max Pond Depth</t>
  </si>
  <si>
    <t>Summary of Peak Discharges Realtive to the Unser Box Culvert Crossing</t>
  </si>
  <si>
    <t>Location</t>
  </si>
  <si>
    <t>Computed Capacity</t>
  </si>
  <si>
    <t>19th Avenue Dam</t>
  </si>
  <si>
    <t>cfs</t>
  </si>
  <si>
    <t>Included Ultimate  Facilties</t>
  </si>
  <si>
    <t xml:space="preserve">As-Built Capacity </t>
  </si>
  <si>
    <t>Footnotes Summary of Peak Discharges Realtive to the Unser Box Culvert Crossing</t>
  </si>
  <si>
    <t>b- Results from Culvert Master</t>
  </si>
  <si>
    <t>c- Results from HEC-HMS Models</t>
  </si>
  <si>
    <t>Values in Red Indicate lack of capacity</t>
  </si>
  <si>
    <t>Footnotes for  Detention Pond Routing Summary Table</t>
  </si>
  <si>
    <t>19th Ave Pond- Including Undetained Flows from Tributary 'A' arroyo.Up - stream facilites include  Lisbon and Sugar Ponds</t>
  </si>
  <si>
    <t xml:space="preserve">Unser Blvd &amp; Westside Blvd </t>
  </si>
  <si>
    <t>Ultimate Conditons Discharge at Culverts</t>
  </si>
  <si>
    <t xml:space="preserve">Existing Conditions Dishcarge at Culverts </t>
  </si>
  <si>
    <t xml:space="preserve">Devex Discharge at Culverts </t>
  </si>
  <si>
    <t xml:space="preserve">a- Sheet D1 by Hiutt-Zollars dated August 5,2008 </t>
  </si>
  <si>
    <t>Proposed Based On Areas from CAD 4-23-13</t>
  </si>
  <si>
    <t>Detention Pond Routing Summary  (Existing Conditions, DEVEX Conditions  and Ultimate Conditions)</t>
  </si>
  <si>
    <t>Return Period</t>
  </si>
  <si>
    <t>100 yr-24hr</t>
  </si>
  <si>
    <t>500 yr-24hr</t>
  </si>
  <si>
    <t>Free board to Emergency Spillway Elevation</t>
  </si>
  <si>
    <t xml:space="preserve">DEVEX </t>
  </si>
  <si>
    <t xml:space="preserve">TABLE                           </t>
  </si>
  <si>
    <t>Existing -1</t>
  </si>
  <si>
    <t xml:space="preserve">Lisbon Pond </t>
  </si>
  <si>
    <t>Existing or Proposed Pond</t>
  </si>
  <si>
    <t>Area verification - Sum of all Black Dam sub-basins external to HEC-HMS = 9.673 sq mi,  HEC-HMS inflow drainage area = 9.673 sq mi</t>
  </si>
  <si>
    <t>c - See Appendix D,E and F for HEC-HMS output results</t>
  </si>
  <si>
    <t>sq mi</t>
  </si>
  <si>
    <t>ac-ft</t>
  </si>
  <si>
    <t xml:space="preserve">ft </t>
  </si>
  <si>
    <t>a - See Appendix B - Watershed Map Tiles</t>
  </si>
  <si>
    <t>Freeboard to Principal Spillway Elevation</t>
  </si>
  <si>
    <t>Freeboard to Emergency Spillway Elevation</t>
  </si>
  <si>
    <t xml:space="preserve">Detention Pond Routing Summary   </t>
  </si>
  <si>
    <t>19th Ave. Dam</t>
  </si>
  <si>
    <t>EXISTING</t>
  </si>
  <si>
    <t>DEVEX / ULTIMATE</t>
  </si>
  <si>
    <t>ULTIMATE</t>
  </si>
  <si>
    <t>Wallen Subdivision</t>
  </si>
  <si>
    <t>Sugar Ridge Subdivision</t>
  </si>
  <si>
    <t>Stone Bridge Subdivision</t>
  </si>
  <si>
    <t>Return Period  (24-hour duration storm)</t>
  </si>
  <si>
    <t>year</t>
  </si>
  <si>
    <t>Top of Pond Embankment Elevation</t>
  </si>
  <si>
    <t>Existing Detention Facilities</t>
  </si>
  <si>
    <t>Proposed Detention Facilities</t>
  </si>
  <si>
    <t xml:space="preserve">  (EXISTING Conditions, DEVEX Conditions  and ULTIMATE Conditions)</t>
  </si>
  <si>
    <t>Freeboard to                          top of Pond Embankment</t>
  </si>
  <si>
    <t xml:space="preserve">DEVEX  </t>
  </si>
  <si>
    <t xml:space="preserve"> ULTIMATE</t>
  </si>
  <si>
    <t xml:space="preserve">Table  2                         </t>
  </si>
  <si>
    <t>b - EXISTING basin development conditions and existing infrastructure.  DEVEX - Full basin development with existing infrastructure.  ULITIMATE - Full basin development including proposed infrastructure.</t>
  </si>
  <si>
    <t>d - See  Appendix I  for pond routing elevation - area- capacity - discharge data and sources</t>
  </si>
  <si>
    <t>e- Negative number indicates the flow depth exceeds referenced elevation -  no freeboard available for cells highlighted in red</t>
  </si>
  <si>
    <t>Wexford Pond [A]</t>
  </si>
  <si>
    <r>
      <t xml:space="preserve">19th Ave. </t>
    </r>
    <r>
      <rPr>
        <b/>
        <u/>
        <sz val="10"/>
        <rFont val="Arial"/>
        <family val="2"/>
      </rPr>
      <t>Retention</t>
    </r>
    <r>
      <rPr>
        <b/>
        <sz val="10"/>
        <rFont val="Arial"/>
        <family val="2"/>
      </rPr>
      <t xml:space="preserve"> Pond (east of Golf Course Rd)    [B]</t>
    </r>
  </si>
  <si>
    <r>
      <t xml:space="preserve">[B] </t>
    </r>
    <r>
      <rPr>
        <sz val="10"/>
        <rFont val="Arial Narrow"/>
        <family val="2"/>
      </rPr>
      <t>Pond routing was not completed for 19th Ave. retention pond -  It is clear that the 100-year runoff volume will far exceed the storage volume.This correlates well with a resident that lives near the pond that told Smith Engineers he has seen the pond full several times and it has flooded residents on the south side of the pond. The peak water surface elevation is just an estimate since the pond will spill in the 100-year 24-hour flood. Since the basin is fully developed, DEVEX and ULTIMATE results are not presented since no more development is possible and improvements are not proposed.  The pond is owned and operated by the City of Rio Rancho.</t>
    </r>
  </si>
  <si>
    <r>
      <rPr>
        <b/>
        <sz val="10"/>
        <rFont val="Arial Narrow"/>
        <family val="2"/>
      </rPr>
      <t xml:space="preserve">[A] </t>
    </r>
    <r>
      <rPr>
        <sz val="10"/>
        <rFont val="Arial Narrow"/>
        <family val="2"/>
      </rPr>
      <t xml:space="preserve">Relative Elevations Are Used </t>
    </r>
  </si>
</sst>
</file>

<file path=xl/styles.xml><?xml version="1.0" encoding="utf-8"?>
<styleSheet xmlns="http://schemas.openxmlformats.org/spreadsheetml/2006/main">
  <numFmts count="2">
    <numFmt numFmtId="164" formatCode="0.0"/>
    <numFmt numFmtId="165" formatCode="0.0000"/>
  </numFmts>
  <fonts count="24">
    <font>
      <sz val="10"/>
      <name val="Arial"/>
    </font>
    <font>
      <sz val="10"/>
      <name val="Arial Narrow"/>
      <family val="2"/>
    </font>
    <font>
      <sz val="9"/>
      <name val="Arial Narrow"/>
      <family val="2"/>
    </font>
    <font>
      <b/>
      <sz val="12"/>
      <name val="Arial"/>
      <family val="2"/>
    </font>
    <font>
      <sz val="8"/>
      <name val="Arial"/>
      <family val="2"/>
    </font>
    <font>
      <b/>
      <sz val="10"/>
      <name val="Arial Narrow"/>
      <family val="2"/>
    </font>
    <font>
      <sz val="8"/>
      <name val="Arial Narrow"/>
      <family val="2"/>
    </font>
    <font>
      <b/>
      <sz val="10"/>
      <name val="Arial"/>
      <family val="2"/>
    </font>
    <font>
      <sz val="11"/>
      <name val="Arial Narrow"/>
      <family val="2"/>
    </font>
    <font>
      <b/>
      <sz val="11"/>
      <name val="Arial Narrow"/>
      <family val="2"/>
    </font>
    <font>
      <sz val="10"/>
      <name val="Arial"/>
      <family val="2"/>
    </font>
    <font>
      <b/>
      <sz val="18"/>
      <name val="Arial Narrow"/>
      <family val="2"/>
    </font>
    <font>
      <b/>
      <sz val="14"/>
      <name val="Arial Narrow"/>
      <family val="2"/>
    </font>
    <font>
      <b/>
      <sz val="11"/>
      <name val="Arial"/>
      <family val="2"/>
    </font>
    <font>
      <b/>
      <sz val="10"/>
      <color rgb="FFFF0000"/>
      <name val="Arial"/>
      <family val="2"/>
    </font>
    <font>
      <sz val="9"/>
      <color rgb="FFFF0000"/>
      <name val="Arial Narrow"/>
      <family val="2"/>
    </font>
    <font>
      <sz val="8"/>
      <color rgb="FFFF0000"/>
      <name val="Arial"/>
      <family val="2"/>
    </font>
    <font>
      <sz val="10"/>
      <color rgb="FFFF0000"/>
      <name val="Arial Narrow"/>
      <family val="2"/>
    </font>
    <font>
      <b/>
      <sz val="10"/>
      <color rgb="FFFF0000"/>
      <name val="Arial Narrow"/>
      <family val="2"/>
    </font>
    <font>
      <b/>
      <sz val="8"/>
      <name val="Arial"/>
      <family val="2"/>
    </font>
    <font>
      <b/>
      <u/>
      <sz val="10"/>
      <name val="Arial"/>
      <family val="2"/>
    </font>
    <font>
      <sz val="12"/>
      <name val="Arial Narrow"/>
      <family val="2"/>
    </font>
    <font>
      <b/>
      <sz val="12"/>
      <name val="Arial Narrow"/>
      <family val="2"/>
    </font>
    <font>
      <sz val="1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s>
  <borders count="23">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5">
    <xf numFmtId="0" fontId="0" fillId="0" borderId="0" xfId="0"/>
    <xf numFmtId="0" fontId="2" fillId="0" borderId="0" xfId="0" applyFont="1"/>
    <xf numFmtId="0" fontId="2" fillId="0" borderId="0" xfId="0" applyFont="1" applyFill="1"/>
    <xf numFmtId="0" fontId="2" fillId="0" borderId="0" xfId="0" applyFont="1" applyBorder="1"/>
    <xf numFmtId="0" fontId="8" fillId="0" borderId="0" xfId="0" applyFont="1" applyFill="1" applyBorder="1"/>
    <xf numFmtId="0" fontId="8" fillId="0" borderId="0" xfId="0" applyFont="1" applyFill="1" applyBorder="1" applyAlignment="1">
      <alignment horizontal="center"/>
    </xf>
    <xf numFmtId="164" fontId="8" fillId="0" borderId="0" xfId="0" applyNumberFormat="1" applyFont="1" applyBorder="1" applyAlignment="1">
      <alignment horizontal="center"/>
    </xf>
    <xf numFmtId="0" fontId="2"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1" fontId="1" fillId="0" borderId="0" xfId="0" applyNumberFormat="1" applyFont="1" applyFill="1" applyBorder="1" applyAlignment="1">
      <alignment horizontal="center" vertical="center"/>
    </xf>
    <xf numFmtId="2" fontId="1" fillId="0" borderId="0" xfId="0" applyNumberFormat="1" applyFont="1" applyFill="1" applyBorder="1" applyAlignment="1">
      <alignment horizontal="center" vertical="center"/>
    </xf>
    <xf numFmtId="164" fontId="1" fillId="0" borderId="0" xfId="0" applyNumberFormat="1" applyFont="1" applyFill="1" applyBorder="1" applyAlignment="1">
      <alignment horizontal="center" vertical="center"/>
    </xf>
    <xf numFmtId="1" fontId="8" fillId="0" borderId="0" xfId="0" applyNumberFormat="1" applyFont="1" applyFill="1" applyBorder="1" applyAlignment="1">
      <alignment horizontal="center"/>
    </xf>
    <xf numFmtId="1" fontId="2" fillId="0" borderId="0" xfId="0" applyNumberFormat="1" applyFont="1" applyFill="1"/>
    <xf numFmtId="0" fontId="8" fillId="0" borderId="2" xfId="0" applyFont="1" applyFill="1" applyBorder="1" applyAlignment="1">
      <alignment horizontal="center"/>
    </xf>
    <xf numFmtId="1" fontId="8" fillId="0" borderId="2" xfId="0" applyNumberFormat="1" applyFont="1" applyFill="1" applyBorder="1" applyAlignment="1">
      <alignment horizontal="center"/>
    </xf>
    <xf numFmtId="0" fontId="8" fillId="0" borderId="1" xfId="0" applyFont="1" applyFill="1" applyBorder="1" applyAlignment="1">
      <alignment horizontal="center"/>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3" xfId="0" applyFont="1" applyFill="1" applyBorder="1" applyAlignment="1">
      <alignment horizontal="center"/>
    </xf>
    <xf numFmtId="164" fontId="8" fillId="0" borderId="2" xfId="0" applyNumberFormat="1" applyFont="1" applyBorder="1" applyAlignment="1">
      <alignment horizontal="center"/>
    </xf>
    <xf numFmtId="1" fontId="1" fillId="0" borderId="2" xfId="0" applyNumberFormat="1" applyFont="1" applyFill="1" applyBorder="1" applyAlignment="1">
      <alignment horizontal="center" vertical="center"/>
    </xf>
    <xf numFmtId="164" fontId="1" fillId="0" borderId="2" xfId="0" applyNumberFormat="1" applyFont="1" applyFill="1" applyBorder="1" applyAlignment="1">
      <alignment horizontal="center" vertical="center"/>
    </xf>
    <xf numFmtId="2" fontId="1" fillId="0" borderId="2" xfId="0" applyNumberFormat="1" applyFont="1" applyFill="1" applyBorder="1" applyAlignment="1">
      <alignment horizontal="center" vertical="center"/>
    </xf>
    <xf numFmtId="2" fontId="8" fillId="0" borderId="0" xfId="0" applyNumberFormat="1" applyFont="1" applyBorder="1" applyAlignment="1">
      <alignment horizontal="center"/>
    </xf>
    <xf numFmtId="2" fontId="8" fillId="0" borderId="2" xfId="0" applyNumberFormat="1" applyFont="1" applyBorder="1" applyAlignment="1">
      <alignment horizontal="center"/>
    </xf>
    <xf numFmtId="165" fontId="8" fillId="0" borderId="0" xfId="0" applyNumberFormat="1" applyFont="1" applyFill="1" applyBorder="1" applyAlignment="1">
      <alignment horizontal="center"/>
    </xf>
    <xf numFmtId="165" fontId="8" fillId="0" borderId="2" xfId="0" applyNumberFormat="1" applyFont="1" applyFill="1" applyBorder="1" applyAlignment="1">
      <alignment horizontal="center"/>
    </xf>
    <xf numFmtId="165" fontId="1" fillId="0" borderId="0" xfId="0" applyNumberFormat="1" applyFont="1" applyFill="1" applyBorder="1" applyAlignment="1">
      <alignment horizontal="center" vertical="center"/>
    </xf>
    <xf numFmtId="165" fontId="1" fillId="0" borderId="2" xfId="0" applyNumberFormat="1" applyFont="1" applyFill="1" applyBorder="1" applyAlignment="1">
      <alignment horizontal="center" vertical="center"/>
    </xf>
    <xf numFmtId="165" fontId="2" fillId="0" borderId="0" xfId="0" applyNumberFormat="1" applyFont="1" applyFill="1"/>
    <xf numFmtId="2" fontId="1" fillId="0" borderId="0" xfId="0" applyNumberFormat="1" applyFont="1" applyFill="1" applyBorder="1" applyAlignment="1">
      <alignment horizontal="center" vertical="center" wrapText="1"/>
    </xf>
    <xf numFmtId="165" fontId="1" fillId="0" borderId="0"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164" fontId="9" fillId="0" borderId="0" xfId="0" applyNumberFormat="1" applyFont="1" applyBorder="1" applyAlignment="1">
      <alignment horizontal="center"/>
    </xf>
    <xf numFmtId="164" fontId="9" fillId="0" borderId="2" xfId="0" applyNumberFormat="1" applyFont="1" applyBorder="1" applyAlignment="1">
      <alignment horizontal="center"/>
    </xf>
    <xf numFmtId="164" fontId="5" fillId="0" borderId="0"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8" fillId="0" borderId="4" xfId="0" applyFont="1" applyFill="1" applyBorder="1" applyAlignment="1">
      <alignment horizontal="center" vertical="top" wrapText="1"/>
    </xf>
    <xf numFmtId="0" fontId="8" fillId="0" borderId="5" xfId="0" applyFont="1" applyFill="1" applyBorder="1" applyAlignment="1">
      <alignment horizontal="center" vertical="top" wrapText="1"/>
    </xf>
    <xf numFmtId="165" fontId="8" fillId="0" borderId="5" xfId="0" applyNumberFormat="1" applyFont="1" applyFill="1" applyBorder="1" applyAlignment="1">
      <alignment horizontal="center" vertical="top" wrapText="1"/>
    </xf>
    <xf numFmtId="0" fontId="8" fillId="0" borderId="6" xfId="0" applyFont="1" applyFill="1" applyBorder="1" applyAlignment="1">
      <alignment horizontal="center" vertical="top" wrapText="1"/>
    </xf>
    <xf numFmtId="1" fontId="8" fillId="0" borderId="5" xfId="0" applyNumberFormat="1" applyFont="1" applyFill="1" applyBorder="1" applyAlignment="1">
      <alignment horizontal="center" vertical="top" wrapText="1"/>
    </xf>
    <xf numFmtId="2" fontId="8" fillId="0" borderId="5" xfId="0" applyNumberFormat="1" applyFont="1" applyBorder="1" applyAlignment="1">
      <alignment horizontal="center" vertical="top" wrapText="1"/>
    </xf>
    <xf numFmtId="2" fontId="8" fillId="0" borderId="5" xfId="0" applyNumberFormat="1" applyFont="1" applyFill="1" applyBorder="1" applyAlignment="1">
      <alignment horizontal="center" vertical="top" wrapText="1"/>
    </xf>
    <xf numFmtId="164" fontId="8" fillId="0" borderId="5" xfId="0" applyNumberFormat="1" applyFont="1" applyBorder="1" applyAlignment="1">
      <alignment horizontal="center" vertical="top" wrapText="1"/>
    </xf>
    <xf numFmtId="164" fontId="9" fillId="0" borderId="5" xfId="0" applyNumberFormat="1" applyFont="1" applyBorder="1" applyAlignment="1">
      <alignment horizontal="center" vertical="top" wrapText="1"/>
    </xf>
    <xf numFmtId="164" fontId="9" fillId="0" borderId="6" xfId="0" applyNumberFormat="1" applyFont="1" applyBorder="1" applyAlignment="1">
      <alignment horizontal="center" vertical="top" wrapText="1"/>
    </xf>
    <xf numFmtId="0" fontId="8" fillId="0" borderId="7" xfId="0" applyFont="1" applyFill="1" applyBorder="1"/>
    <xf numFmtId="164" fontId="9" fillId="0" borderId="1" xfId="0" applyNumberFormat="1" applyFont="1" applyBorder="1" applyAlignment="1">
      <alignment horizontal="center"/>
    </xf>
    <xf numFmtId="0" fontId="8" fillId="0" borderId="8" xfId="0" applyFont="1" applyFill="1" applyBorder="1" applyAlignment="1">
      <alignment horizontal="center"/>
    </xf>
    <xf numFmtId="164" fontId="9" fillId="0" borderId="3" xfId="0" applyNumberFormat="1" applyFont="1" applyBorder="1" applyAlignment="1">
      <alignment horizontal="center"/>
    </xf>
    <xf numFmtId="0" fontId="7" fillId="0" borderId="7" xfId="0" applyFont="1" applyFill="1" applyBorder="1" applyAlignment="1">
      <alignment horizontal="center" vertical="center" wrapText="1"/>
    </xf>
    <xf numFmtId="0" fontId="2" fillId="0" borderId="7" xfId="0" applyFont="1" applyFill="1" applyBorder="1" applyAlignment="1">
      <alignment horizontal="center" vertical="center" wrapText="1"/>
    </xf>
    <xf numFmtId="164" fontId="5" fillId="0" borderId="1"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165" fontId="11" fillId="0" borderId="0" xfId="0" applyNumberFormat="1" applyFont="1" applyFill="1"/>
    <xf numFmtId="1" fontId="1"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top" wrapText="1"/>
    </xf>
    <xf numFmtId="0" fontId="3" fillId="0" borderId="12" xfId="0" applyFont="1" applyFill="1" applyBorder="1" applyAlignment="1">
      <alignment vertical="top" wrapText="1"/>
    </xf>
    <xf numFmtId="0" fontId="4"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64" fontId="5" fillId="0" borderId="2" xfId="0" applyNumberFormat="1" applyFont="1" applyFill="1" applyBorder="1" applyAlignment="1">
      <alignment horizontal="center" vertical="center"/>
    </xf>
    <xf numFmtId="1" fontId="5" fillId="0" borderId="2" xfId="0" applyNumberFormat="1" applyFont="1" applyFill="1" applyBorder="1" applyAlignment="1">
      <alignment horizontal="center" vertical="center"/>
    </xf>
    <xf numFmtId="1" fontId="5" fillId="0" borderId="0" xfId="0" applyNumberFormat="1" applyFont="1" applyFill="1" applyBorder="1" applyAlignment="1">
      <alignment horizontal="center" vertical="center"/>
    </xf>
    <xf numFmtId="0" fontId="13" fillId="0" borderId="8"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165" fontId="17" fillId="0" borderId="0"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1" fontId="17" fillId="0" borderId="0" xfId="0" applyNumberFormat="1" applyFont="1" applyFill="1" applyBorder="1" applyAlignment="1">
      <alignment horizontal="center" vertical="center"/>
    </xf>
    <xf numFmtId="165" fontId="17" fillId="0" borderId="0" xfId="0" applyNumberFormat="1" applyFont="1" applyFill="1" applyBorder="1" applyAlignment="1">
      <alignment horizontal="center" vertical="center"/>
    </xf>
    <xf numFmtId="2" fontId="17" fillId="0" borderId="0" xfId="0" applyNumberFormat="1" applyFont="1" applyFill="1" applyBorder="1" applyAlignment="1">
      <alignment horizontal="center" vertical="center"/>
    </xf>
    <xf numFmtId="164" fontId="17" fillId="0" borderId="0" xfId="0" applyNumberFormat="1" applyFont="1" applyFill="1" applyBorder="1" applyAlignment="1">
      <alignment horizontal="center" vertical="center"/>
    </xf>
    <xf numFmtId="164" fontId="18" fillId="0" borderId="0" xfId="0" applyNumberFormat="1" applyFont="1" applyFill="1" applyBorder="1" applyAlignment="1">
      <alignment horizontal="center" vertical="center"/>
    </xf>
    <xf numFmtId="164" fontId="18" fillId="0" borderId="1" xfId="0" applyNumberFormat="1" applyFont="1" applyFill="1" applyBorder="1" applyAlignment="1">
      <alignment horizontal="center" vertical="center"/>
    </xf>
    <xf numFmtId="2" fontId="2" fillId="0" borderId="0" xfId="0" applyNumberFormat="1" applyFont="1" applyFill="1"/>
    <xf numFmtId="164" fontId="2" fillId="0" borderId="0" xfId="0" applyNumberFormat="1" applyFont="1" applyFill="1"/>
    <xf numFmtId="0" fontId="2" fillId="0" borderId="0" xfId="0" applyFont="1" applyFill="1" applyBorder="1"/>
    <xf numFmtId="0" fontId="6" fillId="0" borderId="0" xfId="0" applyFont="1" applyFill="1" applyBorder="1" applyAlignment="1">
      <alignment horizontal="center" vertical="center" wrapText="1"/>
    </xf>
    <xf numFmtId="2" fontId="8" fillId="0" borderId="0" xfId="0" applyNumberFormat="1" applyFont="1" applyFill="1" applyBorder="1" applyAlignment="1">
      <alignment horizontal="center"/>
    </xf>
    <xf numFmtId="164" fontId="8"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164" fontId="9" fillId="0" borderId="1" xfId="0" applyNumberFormat="1" applyFont="1" applyFill="1" applyBorder="1" applyAlignment="1">
      <alignment horizontal="center"/>
    </xf>
    <xf numFmtId="164" fontId="6" fillId="0" borderId="0" xfId="0" applyNumberFormat="1" applyFont="1" applyFill="1" applyBorder="1" applyAlignment="1">
      <alignment horizontal="center" vertical="center" wrapText="1"/>
    </xf>
    <xf numFmtId="2" fontId="5" fillId="0" borderId="0" xfId="0" applyNumberFormat="1" applyFont="1" applyFill="1" applyBorder="1" applyAlignment="1">
      <alignment horizontal="center" vertical="center"/>
    </xf>
    <xf numFmtId="2" fontId="5" fillId="0" borderId="1" xfId="0" applyNumberFormat="1" applyFont="1" applyFill="1" applyBorder="1" applyAlignment="1">
      <alignment horizontal="center" vertical="center"/>
    </xf>
    <xf numFmtId="0" fontId="7" fillId="0" borderId="14" xfId="0" applyFont="1" applyFill="1" applyBorder="1" applyAlignment="1">
      <alignment horizontal="left" vertical="center"/>
    </xf>
    <xf numFmtId="0" fontId="2" fillId="0" borderId="12" xfId="0" applyFont="1" applyFill="1" applyBorder="1" applyAlignment="1">
      <alignment horizontal="center" vertical="center" wrapText="1"/>
    </xf>
    <xf numFmtId="0" fontId="6" fillId="0" borderId="12" xfId="0" applyFont="1" applyFill="1" applyBorder="1" applyAlignment="1">
      <alignment horizontal="center" vertical="center" wrapText="1"/>
    </xf>
    <xf numFmtId="165" fontId="1" fillId="0" borderId="12"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1" fontId="1" fillId="0" borderId="12" xfId="0" applyNumberFormat="1" applyFont="1" applyFill="1" applyBorder="1" applyAlignment="1">
      <alignment horizontal="center" vertical="center"/>
    </xf>
    <xf numFmtId="165" fontId="1" fillId="0" borderId="12" xfId="0" applyNumberFormat="1" applyFont="1" applyFill="1" applyBorder="1" applyAlignment="1">
      <alignment horizontal="center" vertical="center"/>
    </xf>
    <xf numFmtId="2" fontId="1" fillId="0" borderId="12" xfId="0" applyNumberFormat="1" applyFont="1" applyFill="1" applyBorder="1" applyAlignment="1">
      <alignment horizontal="center" vertical="center"/>
    </xf>
    <xf numFmtId="164" fontId="1" fillId="0" borderId="12" xfId="0" applyNumberFormat="1" applyFont="1" applyFill="1" applyBorder="1" applyAlignment="1">
      <alignment horizontal="center" vertical="center"/>
    </xf>
    <xf numFmtId="164" fontId="5" fillId="0" borderId="12" xfId="0" applyNumberFormat="1" applyFont="1" applyFill="1" applyBorder="1" applyAlignment="1">
      <alignment horizontal="center" vertical="center"/>
    </xf>
    <xf numFmtId="164" fontId="5" fillId="0" borderId="15" xfId="0" applyNumberFormat="1" applyFont="1" applyFill="1" applyBorder="1" applyAlignment="1">
      <alignment horizontal="center" vertical="center"/>
    </xf>
    <xf numFmtId="0" fontId="8" fillId="0" borderId="16" xfId="0" applyFont="1" applyFill="1" applyBorder="1"/>
    <xf numFmtId="165" fontId="8" fillId="0" borderId="0" xfId="0" applyNumberFormat="1" applyFont="1" applyFill="1" applyBorder="1"/>
    <xf numFmtId="1" fontId="8" fillId="0" borderId="0" xfId="0" applyNumberFormat="1" applyFont="1" applyFill="1" applyBorder="1"/>
    <xf numFmtId="2" fontId="8" fillId="0" borderId="0" xfId="0" applyNumberFormat="1" applyFont="1" applyFill="1" applyBorder="1"/>
    <xf numFmtId="164" fontId="8" fillId="0" borderId="0" xfId="0" applyNumberFormat="1" applyFont="1" applyFill="1" applyBorder="1"/>
    <xf numFmtId="164" fontId="8" fillId="0" borderId="17" xfId="0" applyNumberFormat="1" applyFont="1" applyFill="1" applyBorder="1"/>
    <xf numFmtId="165" fontId="2" fillId="0" borderId="0" xfId="0" applyNumberFormat="1" applyFont="1" applyFill="1" applyBorder="1"/>
    <xf numFmtId="1" fontId="2" fillId="0" borderId="0" xfId="0" applyNumberFormat="1" applyFont="1" applyFill="1" applyBorder="1"/>
    <xf numFmtId="2" fontId="2" fillId="0" borderId="0" xfId="0" applyNumberFormat="1" applyFont="1" applyFill="1" applyBorder="1"/>
    <xf numFmtId="164" fontId="2" fillId="0" borderId="0" xfId="0" applyNumberFormat="1" applyFont="1" applyFill="1" applyBorder="1"/>
    <xf numFmtId="1" fontId="1" fillId="0" borderId="16" xfId="0" applyNumberFormat="1" applyFont="1" applyFill="1" applyBorder="1"/>
    <xf numFmtId="1" fontId="1" fillId="0" borderId="0" xfId="0" applyNumberFormat="1" applyFont="1" applyFill="1" applyBorder="1"/>
    <xf numFmtId="164" fontId="2" fillId="0" borderId="17" xfId="0" applyNumberFormat="1" applyFont="1" applyFill="1" applyBorder="1"/>
    <xf numFmtId="0" fontId="8" fillId="0" borderId="18" xfId="0" applyFont="1" applyFill="1" applyBorder="1"/>
    <xf numFmtId="0" fontId="2" fillId="0" borderId="13" xfId="0" applyFont="1" applyFill="1" applyBorder="1"/>
    <xf numFmtId="165" fontId="2" fillId="0" borderId="13" xfId="0" applyNumberFormat="1" applyFont="1" applyFill="1" applyBorder="1"/>
    <xf numFmtId="1" fontId="2" fillId="0" borderId="13" xfId="0" applyNumberFormat="1" applyFont="1" applyFill="1" applyBorder="1"/>
    <xf numFmtId="2" fontId="2" fillId="0" borderId="13" xfId="0" applyNumberFormat="1" applyFont="1" applyFill="1" applyBorder="1"/>
    <xf numFmtId="164" fontId="2" fillId="0" borderId="13" xfId="0" applyNumberFormat="1" applyFont="1" applyFill="1" applyBorder="1"/>
    <xf numFmtId="164" fontId="2" fillId="0" borderId="19" xfId="0" applyNumberFormat="1" applyFont="1" applyFill="1" applyBorder="1"/>
    <xf numFmtId="0" fontId="7"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165" fontId="1" fillId="0" borderId="10"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1" fontId="1" fillId="0" borderId="10" xfId="0" applyNumberFormat="1" applyFont="1" applyFill="1" applyBorder="1" applyAlignment="1">
      <alignment horizontal="center" vertical="center"/>
    </xf>
    <xf numFmtId="165" fontId="12" fillId="0" borderId="10" xfId="0" applyNumberFormat="1" applyFont="1" applyFill="1" applyBorder="1" applyAlignment="1">
      <alignment horizontal="center" vertical="center"/>
    </xf>
    <xf numFmtId="165" fontId="1" fillId="0" borderId="10" xfId="0" applyNumberFormat="1" applyFont="1" applyFill="1" applyBorder="1" applyAlignment="1">
      <alignment horizontal="center" vertical="center"/>
    </xf>
    <xf numFmtId="2" fontId="1" fillId="0" borderId="10" xfId="0" applyNumberFormat="1" applyFont="1" applyFill="1" applyBorder="1" applyAlignment="1">
      <alignment horizontal="center" vertical="center"/>
    </xf>
    <xf numFmtId="164" fontId="1" fillId="0" borderId="10" xfId="0" applyNumberFormat="1" applyFont="1" applyFill="1" applyBorder="1" applyAlignment="1">
      <alignment horizontal="center" vertical="center"/>
    </xf>
    <xf numFmtId="164" fontId="5" fillId="0" borderId="10" xfId="0" applyNumberFormat="1" applyFont="1" applyFill="1" applyBorder="1" applyAlignment="1">
      <alignment horizontal="center" vertical="center"/>
    </xf>
    <xf numFmtId="164" fontId="5" fillId="0" borderId="11" xfId="0" applyNumberFormat="1" applyFont="1" applyFill="1" applyBorder="1" applyAlignment="1">
      <alignment horizontal="center" vertical="center"/>
    </xf>
    <xf numFmtId="0" fontId="2" fillId="0" borderId="0" xfId="0" applyFont="1" applyFill="1" applyAlignment="1">
      <alignment vertical="top"/>
    </xf>
    <xf numFmtId="165" fontId="5" fillId="0" borderId="14" xfId="0" applyNumberFormat="1" applyFont="1" applyFill="1" applyBorder="1" applyAlignment="1">
      <alignment horizontal="left" vertical="center"/>
    </xf>
    <xf numFmtId="0" fontId="4" fillId="0" borderId="12" xfId="0" applyFont="1" applyFill="1" applyBorder="1" applyAlignment="1">
      <alignment horizontal="center" vertical="center" wrapText="1"/>
    </xf>
    <xf numFmtId="0" fontId="10" fillId="0" borderId="16" xfId="0" applyFont="1" applyFill="1" applyBorder="1" applyAlignment="1">
      <alignment horizontal="left" vertical="center"/>
    </xf>
    <xf numFmtId="164" fontId="5" fillId="0" borderId="17" xfId="0" applyNumberFormat="1" applyFont="1" applyFill="1" applyBorder="1" applyAlignment="1">
      <alignment horizontal="center" vertical="center"/>
    </xf>
    <xf numFmtId="0" fontId="10" fillId="0" borderId="18" xfId="0" applyFont="1" applyFill="1" applyBorder="1" applyAlignment="1">
      <alignment horizontal="left" vertical="center"/>
    </xf>
    <xf numFmtId="0" fontId="2" fillId="0" borderId="13" xfId="0" applyFont="1" applyFill="1" applyBorder="1" applyAlignment="1">
      <alignment horizontal="center" vertical="center" wrapText="1"/>
    </xf>
    <xf numFmtId="0" fontId="4" fillId="0" borderId="13" xfId="0" applyFont="1" applyFill="1" applyBorder="1" applyAlignment="1">
      <alignment horizontal="center" vertical="center" wrapText="1"/>
    </xf>
    <xf numFmtId="165" fontId="1" fillId="0" borderId="13" xfId="0" applyNumberFormat="1" applyFont="1" applyFill="1" applyBorder="1" applyAlignment="1">
      <alignment horizontal="center" vertical="center" wrapText="1"/>
    </xf>
    <xf numFmtId="0" fontId="1" fillId="0" borderId="13" xfId="0" applyFont="1" applyFill="1" applyBorder="1" applyAlignment="1">
      <alignment horizontal="center" vertical="center" wrapText="1"/>
    </xf>
    <xf numFmtId="1" fontId="1" fillId="0" borderId="13" xfId="0" applyNumberFormat="1" applyFont="1" applyFill="1" applyBorder="1" applyAlignment="1">
      <alignment horizontal="center" vertical="center"/>
    </xf>
    <xf numFmtId="165" fontId="1" fillId="0" borderId="13" xfId="0" applyNumberFormat="1" applyFont="1" applyFill="1" applyBorder="1" applyAlignment="1">
      <alignment horizontal="center" vertical="center"/>
    </xf>
    <xf numFmtId="2" fontId="1" fillId="0" borderId="13" xfId="0" applyNumberFormat="1" applyFont="1" applyFill="1" applyBorder="1" applyAlignment="1">
      <alignment horizontal="center" vertical="center"/>
    </xf>
    <xf numFmtId="164" fontId="1" fillId="0" borderId="13" xfId="0" applyNumberFormat="1" applyFont="1" applyFill="1" applyBorder="1" applyAlignment="1">
      <alignment horizontal="center" vertical="center"/>
    </xf>
    <xf numFmtId="164" fontId="5" fillId="0" borderId="13" xfId="0" applyNumberFormat="1" applyFont="1" applyFill="1" applyBorder="1" applyAlignment="1">
      <alignment horizontal="center" vertical="center"/>
    </xf>
    <xf numFmtId="164" fontId="5" fillId="0" borderId="19" xfId="0" applyNumberFormat="1" applyFont="1" applyFill="1" applyBorder="1" applyAlignment="1">
      <alignment horizontal="center" vertical="center"/>
    </xf>
    <xf numFmtId="0" fontId="7" fillId="0" borderId="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64" fontId="5" fillId="0" borderId="3" xfId="0" applyNumberFormat="1" applyFont="1" applyFill="1" applyBorder="1" applyAlignment="1">
      <alignment horizontal="center" vertical="center"/>
    </xf>
    <xf numFmtId="0" fontId="19" fillId="0" borderId="0" xfId="0" applyFont="1" applyFill="1" applyBorder="1" applyAlignment="1">
      <alignment horizontal="center" vertical="center" wrapText="1"/>
    </xf>
    <xf numFmtId="0" fontId="2" fillId="0" borderId="7" xfId="0" applyFont="1" applyFill="1" applyBorder="1"/>
    <xf numFmtId="0" fontId="19" fillId="0" borderId="2" xfId="0" applyFont="1" applyFill="1" applyBorder="1" applyAlignment="1">
      <alignment horizontal="center" vertical="center" wrapText="1"/>
    </xf>
    <xf numFmtId="0" fontId="2" fillId="3" borderId="21" xfId="0" applyFont="1" applyFill="1" applyBorder="1"/>
    <xf numFmtId="0" fontId="2" fillId="3" borderId="20" xfId="0" applyFont="1" applyFill="1" applyBorder="1"/>
    <xf numFmtId="165" fontId="2" fillId="3" borderId="20" xfId="0" applyNumberFormat="1" applyFont="1" applyFill="1" applyBorder="1"/>
    <xf numFmtId="1" fontId="2" fillId="3" borderId="20" xfId="0" applyNumberFormat="1" applyFont="1" applyFill="1" applyBorder="1"/>
    <xf numFmtId="2" fontId="2" fillId="3" borderId="20" xfId="0" applyNumberFormat="1" applyFont="1" applyFill="1" applyBorder="1"/>
    <xf numFmtId="164" fontId="2" fillId="3" borderId="20" xfId="0" applyNumberFormat="1" applyFont="1" applyFill="1" applyBorder="1"/>
    <xf numFmtId="164" fontId="2" fillId="3" borderId="22" xfId="0" applyNumberFormat="1" applyFont="1" applyFill="1" applyBorder="1"/>
    <xf numFmtId="1" fontId="2" fillId="0" borderId="20" xfId="0" applyNumberFormat="1" applyFont="1" applyFill="1" applyBorder="1"/>
    <xf numFmtId="165" fontId="2" fillId="0" borderId="20" xfId="0" applyNumberFormat="1" applyFont="1" applyFill="1" applyBorder="1"/>
    <xf numFmtId="0" fontId="2" fillId="3" borderId="0" xfId="0" applyFont="1" applyFill="1" applyBorder="1"/>
    <xf numFmtId="165" fontId="12" fillId="0" borderId="0" xfId="0" applyNumberFormat="1" applyFont="1" applyFill="1" applyBorder="1" applyAlignment="1">
      <alignment vertical="center"/>
    </xf>
    <xf numFmtId="0" fontId="1" fillId="0" borderId="4" xfId="0" applyFont="1" applyFill="1" applyBorder="1" applyAlignment="1">
      <alignment horizontal="center" vertical="top" wrapText="1"/>
    </xf>
    <xf numFmtId="0" fontId="1" fillId="0" borderId="5" xfId="0" applyFont="1" applyFill="1" applyBorder="1" applyAlignment="1">
      <alignment horizontal="center" vertical="top" wrapText="1"/>
    </xf>
    <xf numFmtId="165" fontId="1" fillId="0" borderId="5" xfId="0" applyNumberFormat="1" applyFont="1" applyFill="1" applyBorder="1" applyAlignment="1">
      <alignment horizontal="center" vertical="top" wrapText="1"/>
    </xf>
    <xf numFmtId="0" fontId="1" fillId="0" borderId="6" xfId="0" applyFont="1" applyFill="1" applyBorder="1" applyAlignment="1">
      <alignment horizontal="center" vertical="top" wrapText="1"/>
    </xf>
    <xf numFmtId="1" fontId="1" fillId="0" borderId="5" xfId="0" applyNumberFormat="1" applyFont="1" applyFill="1" applyBorder="1" applyAlignment="1">
      <alignment horizontal="center" vertical="top" wrapText="1"/>
    </xf>
    <xf numFmtId="2" fontId="1" fillId="0" borderId="5" xfId="0" applyNumberFormat="1" applyFont="1" applyFill="1" applyBorder="1" applyAlignment="1">
      <alignment horizontal="center" vertical="top" wrapText="1"/>
    </xf>
    <xf numFmtId="164" fontId="1" fillId="0" borderId="5" xfId="0" applyNumberFormat="1" applyFont="1" applyFill="1" applyBorder="1" applyAlignment="1">
      <alignment horizontal="center" vertical="top" wrapText="1"/>
    </xf>
    <xf numFmtId="164" fontId="5" fillId="0" borderId="5" xfId="0" applyNumberFormat="1" applyFont="1" applyFill="1" applyBorder="1" applyAlignment="1">
      <alignment horizontal="center" vertical="top" wrapText="1"/>
    </xf>
    <xf numFmtId="164" fontId="5" fillId="0" borderId="6" xfId="0" applyNumberFormat="1" applyFont="1" applyFill="1" applyBorder="1" applyAlignment="1">
      <alignment horizontal="center" vertical="top" wrapText="1"/>
    </xf>
    <xf numFmtId="0" fontId="1" fillId="0" borderId="7" xfId="0" applyFont="1" applyFill="1" applyBorder="1"/>
    <xf numFmtId="0" fontId="1" fillId="0" borderId="0" xfId="0" applyFont="1" applyFill="1" applyBorder="1"/>
    <xf numFmtId="0" fontId="1" fillId="0" borderId="0" xfId="0" applyFont="1" applyFill="1" applyBorder="1" applyAlignment="1">
      <alignment horizontal="center"/>
    </xf>
    <xf numFmtId="165" fontId="1" fillId="0" borderId="0" xfId="0" applyNumberFormat="1" applyFont="1" applyFill="1" applyBorder="1" applyAlignment="1">
      <alignment horizontal="center"/>
    </xf>
    <xf numFmtId="0" fontId="1" fillId="0" borderId="1" xfId="0" applyFont="1" applyFill="1" applyBorder="1" applyAlignment="1">
      <alignment horizontal="center"/>
    </xf>
    <xf numFmtId="1" fontId="1" fillId="0" borderId="0" xfId="0" applyNumberFormat="1" applyFont="1" applyFill="1" applyBorder="1" applyAlignment="1">
      <alignment horizontal="center"/>
    </xf>
    <xf numFmtId="2" fontId="1" fillId="0" borderId="0" xfId="0" applyNumberFormat="1" applyFont="1" applyFill="1" applyBorder="1" applyAlignment="1">
      <alignment horizontal="center"/>
    </xf>
    <xf numFmtId="2" fontId="5" fillId="0" borderId="0" xfId="0" applyNumberFormat="1" applyFont="1" applyFill="1" applyBorder="1" applyAlignment="1">
      <alignment horizontal="center"/>
    </xf>
    <xf numFmtId="0" fontId="1" fillId="0" borderId="8" xfId="0" applyFont="1" applyFill="1" applyBorder="1" applyAlignment="1">
      <alignment horizontal="center"/>
    </xf>
    <xf numFmtId="0" fontId="1" fillId="0" borderId="2" xfId="0" applyFont="1" applyFill="1" applyBorder="1" applyAlignment="1">
      <alignment horizontal="center"/>
    </xf>
    <xf numFmtId="165" fontId="1" fillId="0" borderId="2" xfId="0" applyNumberFormat="1" applyFont="1" applyFill="1" applyBorder="1" applyAlignment="1">
      <alignment horizontal="center"/>
    </xf>
    <xf numFmtId="0" fontId="1" fillId="0" borderId="3" xfId="0" applyFont="1" applyFill="1" applyBorder="1" applyAlignment="1">
      <alignment horizontal="center"/>
    </xf>
    <xf numFmtId="1" fontId="1" fillId="0" borderId="2" xfId="0" applyNumberFormat="1" applyFont="1" applyFill="1" applyBorder="1" applyAlignment="1">
      <alignment horizontal="center"/>
    </xf>
    <xf numFmtId="2" fontId="1" fillId="0" borderId="2" xfId="0" applyNumberFormat="1" applyFont="1" applyFill="1" applyBorder="1" applyAlignment="1">
      <alignment horizontal="center"/>
    </xf>
    <xf numFmtId="164" fontId="1" fillId="0" borderId="2" xfId="0" applyNumberFormat="1" applyFont="1" applyFill="1" applyBorder="1" applyAlignment="1">
      <alignment horizontal="center"/>
    </xf>
    <xf numFmtId="164" fontId="5" fillId="0" borderId="2" xfId="0" applyNumberFormat="1" applyFont="1" applyFill="1" applyBorder="1" applyAlignment="1">
      <alignment horizontal="center"/>
    </xf>
    <xf numFmtId="164" fontId="5" fillId="0" borderId="3" xfId="0" applyNumberFormat="1" applyFont="1" applyFill="1" applyBorder="1" applyAlignment="1">
      <alignment horizontal="center"/>
    </xf>
    <xf numFmtId="0" fontId="21" fillId="3" borderId="21" xfId="0" applyFont="1" applyFill="1" applyBorder="1"/>
    <xf numFmtId="0" fontId="21" fillId="3" borderId="20" xfId="0" applyFont="1" applyFill="1" applyBorder="1"/>
    <xf numFmtId="165" fontId="21" fillId="3" borderId="20" xfId="0" applyNumberFormat="1" applyFont="1" applyFill="1" applyBorder="1"/>
    <xf numFmtId="1" fontId="21" fillId="0" borderId="20" xfId="0" applyNumberFormat="1" applyFont="1" applyFill="1" applyBorder="1"/>
    <xf numFmtId="165" fontId="21" fillId="0" borderId="20" xfId="0" applyNumberFormat="1" applyFont="1" applyFill="1" applyBorder="1"/>
    <xf numFmtId="165" fontId="22" fillId="0" borderId="20" xfId="0" applyNumberFormat="1" applyFont="1" applyFill="1" applyBorder="1" applyAlignment="1">
      <alignment vertical="center"/>
    </xf>
    <xf numFmtId="2" fontId="21" fillId="3" borderId="20" xfId="0" applyNumberFormat="1" applyFont="1" applyFill="1" applyBorder="1"/>
    <xf numFmtId="1" fontId="21" fillId="3" borderId="20" xfId="0" applyNumberFormat="1" applyFont="1" applyFill="1" applyBorder="1"/>
    <xf numFmtId="164" fontId="21" fillId="3" borderId="20" xfId="0" applyNumberFormat="1" applyFont="1" applyFill="1" applyBorder="1"/>
    <xf numFmtId="164" fontId="21" fillId="3" borderId="22" xfId="0" applyNumberFormat="1" applyFont="1" applyFill="1" applyBorder="1"/>
    <xf numFmtId="0" fontId="21" fillId="0" borderId="0" xfId="0" applyFont="1" applyFill="1"/>
    <xf numFmtId="0" fontId="1" fillId="3" borderId="18" xfId="0" applyFont="1" applyFill="1" applyBorder="1"/>
    <xf numFmtId="0" fontId="1" fillId="3" borderId="13" xfId="0" applyFont="1" applyFill="1" applyBorder="1"/>
    <xf numFmtId="165" fontId="1" fillId="3" borderId="13" xfId="0" applyNumberFormat="1" applyFont="1" applyFill="1" applyBorder="1"/>
    <xf numFmtId="2" fontId="1" fillId="3" borderId="13" xfId="0" applyNumberFormat="1" applyFont="1" applyFill="1" applyBorder="1"/>
    <xf numFmtId="1" fontId="1" fillId="3" borderId="13" xfId="0" applyNumberFormat="1" applyFont="1" applyFill="1" applyBorder="1"/>
    <xf numFmtId="164" fontId="1" fillId="3" borderId="13" xfId="0" applyNumberFormat="1" applyFont="1" applyFill="1" applyBorder="1"/>
    <xf numFmtId="164" fontId="1" fillId="3" borderId="19" xfId="0" applyNumberFormat="1" applyFont="1" applyFill="1" applyBorder="1"/>
    <xf numFmtId="0" fontId="1" fillId="3" borderId="16" xfId="0" applyFont="1" applyFill="1" applyBorder="1" applyAlignment="1">
      <alignment horizontal="left" vertical="center"/>
    </xf>
    <xf numFmtId="0" fontId="1" fillId="3" borderId="0" xfId="0" applyFont="1" applyFill="1" applyBorder="1" applyAlignment="1">
      <alignment horizontal="left" vertical="center"/>
    </xf>
    <xf numFmtId="165" fontId="1" fillId="3" borderId="0" xfId="0" applyNumberFormat="1" applyFont="1" applyFill="1" applyBorder="1" applyAlignment="1">
      <alignment horizontal="left" vertical="center"/>
    </xf>
    <xf numFmtId="0" fontId="1" fillId="3" borderId="17" xfId="0" applyFont="1" applyFill="1" applyBorder="1" applyAlignment="1">
      <alignment horizontal="left" vertical="center"/>
    </xf>
    <xf numFmtId="164" fontId="2" fillId="0" borderId="1" xfId="0" applyNumberFormat="1" applyFont="1" applyFill="1" applyBorder="1"/>
    <xf numFmtId="0" fontId="5" fillId="3" borderId="16" xfId="0" applyFont="1" applyFill="1" applyBorder="1" applyAlignment="1">
      <alignment horizontal="left" wrapText="1"/>
    </xf>
    <xf numFmtId="0" fontId="5" fillId="3" borderId="0" xfId="0" applyFont="1" applyFill="1" applyBorder="1" applyAlignment="1">
      <alignment horizontal="left" wrapText="1"/>
    </xf>
    <xf numFmtId="0" fontId="5" fillId="3" borderId="17" xfId="0" applyFont="1" applyFill="1" applyBorder="1" applyAlignment="1">
      <alignment horizontal="left" wrapText="1"/>
    </xf>
    <xf numFmtId="0" fontId="1" fillId="3" borderId="16" xfId="0" applyFont="1" applyFill="1" applyBorder="1" applyAlignment="1">
      <alignment horizontal="left" vertical="center"/>
    </xf>
    <xf numFmtId="0" fontId="1" fillId="3" borderId="0" xfId="0" applyFont="1" applyFill="1" applyBorder="1" applyAlignment="1">
      <alignment horizontal="left" vertical="center"/>
    </xf>
    <xf numFmtId="165" fontId="1" fillId="3" borderId="0" xfId="0" applyNumberFormat="1" applyFont="1" applyFill="1" applyBorder="1" applyAlignment="1">
      <alignment horizontal="left" vertical="center"/>
    </xf>
    <xf numFmtId="0" fontId="1" fillId="3" borderId="17" xfId="0" applyFont="1" applyFill="1" applyBorder="1" applyAlignment="1">
      <alignment horizontal="left" vertical="center"/>
    </xf>
    <xf numFmtId="0" fontId="1" fillId="4" borderId="16" xfId="0" applyFont="1" applyFill="1" applyBorder="1" applyAlignment="1">
      <alignment horizontal="left" vertical="center"/>
    </xf>
    <xf numFmtId="0" fontId="1" fillId="4" borderId="0" xfId="0" applyFont="1" applyFill="1" applyBorder="1" applyAlignment="1">
      <alignment horizontal="left" vertical="center"/>
    </xf>
    <xf numFmtId="165" fontId="1" fillId="4" borderId="0" xfId="0" applyNumberFormat="1" applyFont="1" applyFill="1" applyBorder="1" applyAlignment="1">
      <alignment horizontal="left" vertical="center"/>
    </xf>
    <xf numFmtId="0" fontId="1" fillId="4" borderId="17" xfId="0" applyFont="1" applyFill="1" applyBorder="1" applyAlignment="1">
      <alignment horizontal="left"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165" fontId="3" fillId="3" borderId="5" xfId="0" applyNumberFormat="1" applyFont="1" applyFill="1" applyBorder="1" applyAlignment="1">
      <alignment horizontal="center" vertical="center"/>
    </xf>
    <xf numFmtId="0" fontId="3" fillId="3" borderId="6" xfId="0" applyFont="1" applyFill="1" applyBorder="1" applyAlignment="1">
      <alignment horizontal="center" vertical="center"/>
    </xf>
    <xf numFmtId="0" fontId="23" fillId="3" borderId="7" xfId="0" applyFont="1" applyFill="1" applyBorder="1" applyAlignment="1">
      <alignment horizontal="center" vertical="center"/>
    </xf>
    <xf numFmtId="0" fontId="23" fillId="3" borderId="0" xfId="0" applyFont="1" applyFill="1" applyBorder="1" applyAlignment="1">
      <alignment horizontal="center" vertical="center"/>
    </xf>
    <xf numFmtId="165" fontId="23" fillId="3" borderId="0" xfId="0" applyNumberFormat="1" applyFont="1" applyFill="1" applyBorder="1" applyAlignment="1">
      <alignment horizontal="center" vertical="center"/>
    </xf>
    <xf numFmtId="0" fontId="23" fillId="3" borderId="1"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0" xfId="0" applyFont="1" applyFill="1" applyBorder="1" applyAlignment="1">
      <alignment horizontal="center" vertical="center"/>
    </xf>
    <xf numFmtId="165" fontId="3" fillId="3" borderId="0"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1" fillId="0" borderId="16" xfId="0" applyFont="1" applyFill="1" applyBorder="1" applyAlignment="1">
      <alignment horizontal="left" vertical="center"/>
    </xf>
    <xf numFmtId="0" fontId="1" fillId="0" borderId="0" xfId="0" applyFont="1" applyFill="1" applyBorder="1" applyAlignment="1">
      <alignment horizontal="left" vertical="center"/>
    </xf>
    <xf numFmtId="165" fontId="1" fillId="0" borderId="0" xfId="0" applyNumberFormat="1" applyFont="1" applyFill="1" applyBorder="1" applyAlignment="1">
      <alignment horizontal="left" vertical="center"/>
    </xf>
    <xf numFmtId="0" fontId="1" fillId="0" borderId="17" xfId="0" applyFont="1" applyFill="1" applyBorder="1" applyAlignment="1">
      <alignment horizontal="lef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165" fontId="3" fillId="0" borderId="5" xfId="0" applyNumberFormat="1" applyFont="1" applyFill="1" applyBorder="1" applyAlignment="1">
      <alignment horizontal="center" vertical="center"/>
    </xf>
    <xf numFmtId="0" fontId="3" fillId="0"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Border="1" applyAlignment="1">
      <alignment horizontal="center" vertical="center"/>
    </xf>
    <xf numFmtId="165" fontId="3" fillId="2" borderId="0"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 xfId="0" applyFont="1" applyFill="1" applyBorder="1" applyAlignment="1">
      <alignment horizontal="center" vertical="center"/>
    </xf>
    <xf numFmtId="165" fontId="3" fillId="2" borderId="2" xfId="0" applyNumberFormat="1" applyFont="1" applyFill="1" applyBorder="1" applyAlignment="1">
      <alignment horizontal="center" vertical="center"/>
    </xf>
    <xf numFmtId="0" fontId="3" fillId="2" borderId="3" xfId="0" applyFont="1" applyFill="1" applyBorder="1" applyAlignment="1">
      <alignment horizontal="center" vertical="center"/>
    </xf>
    <xf numFmtId="0" fontId="2" fillId="3" borderId="0" xfId="0" applyFont="1" applyFill="1"/>
  </cellXfs>
  <cellStyles count="1">
    <cellStyle name="Normal" xfId="0" builtinId="0"/>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Z63"/>
  <sheetViews>
    <sheetView tabSelected="1" topLeftCell="A13" zoomScaleNormal="100" workbookViewId="0">
      <selection activeCell="AA47" sqref="AA47"/>
    </sheetView>
  </sheetViews>
  <sheetFormatPr defaultRowHeight="13.5"/>
  <cols>
    <col min="1" max="1" width="27.140625" style="2" customWidth="1"/>
    <col min="2" max="2" width="10" style="2" customWidth="1"/>
    <col min="3" max="3" width="15.7109375" style="2" customWidth="1"/>
    <col min="4" max="4" width="7.85546875" style="2" hidden="1" customWidth="1"/>
    <col min="5" max="5" width="12.85546875" style="2" customWidth="1"/>
    <col min="6" max="6" width="8.28515625" style="30" customWidth="1"/>
    <col min="7" max="7" width="8.42578125" style="2" hidden="1" customWidth="1"/>
    <col min="8" max="8" width="6.7109375" style="13" customWidth="1"/>
    <col min="9" max="9" width="7.140625" style="13" customWidth="1"/>
    <col min="10" max="10" width="8.28515625" style="30" customWidth="1"/>
    <col min="11" max="11" width="8.140625" style="30" customWidth="1"/>
    <col min="12" max="12" width="11.5703125" style="30" customWidth="1"/>
    <col min="13" max="13" width="8.140625" style="13" hidden="1" customWidth="1"/>
    <col min="14" max="14" width="8" style="30" customWidth="1"/>
    <col min="15" max="15" width="8.28515625" style="78" customWidth="1"/>
    <col min="16" max="16" width="9" style="78" customWidth="1"/>
    <col min="17" max="17" width="10.42578125" style="78" customWidth="1"/>
    <col min="18" max="18" width="8.28515625" style="78" customWidth="1"/>
    <col min="19" max="19" width="8" style="13" customWidth="1"/>
    <col min="20" max="20" width="6.85546875" style="79" customWidth="1"/>
    <col min="21" max="21" width="11.140625" style="78" customWidth="1"/>
    <col min="22" max="22" width="10.5703125" style="79" customWidth="1"/>
    <col min="23" max="23" width="10.42578125" style="79" customWidth="1"/>
    <col min="24" max="24" width="15.42578125" style="79" customWidth="1"/>
    <col min="25" max="16384" width="9.140625" style="2"/>
  </cols>
  <sheetData>
    <row r="1" spans="1:26" ht="15.75" customHeight="1">
      <c r="A1" s="226" t="s">
        <v>121</v>
      </c>
      <c r="B1" s="227"/>
      <c r="C1" s="227"/>
      <c r="D1" s="227"/>
      <c r="E1" s="227"/>
      <c r="F1" s="228"/>
      <c r="G1" s="227"/>
      <c r="H1" s="227"/>
      <c r="I1" s="227"/>
      <c r="J1" s="227"/>
      <c r="K1" s="227"/>
      <c r="L1" s="228"/>
      <c r="M1" s="227"/>
      <c r="N1" s="228"/>
      <c r="O1" s="227"/>
      <c r="P1" s="227"/>
      <c r="Q1" s="227"/>
      <c r="R1" s="227"/>
      <c r="S1" s="227"/>
      <c r="T1" s="227"/>
      <c r="U1" s="227"/>
      <c r="V1" s="227"/>
      <c r="W1" s="227"/>
      <c r="X1" s="229"/>
    </row>
    <row r="2" spans="1:26" ht="18" customHeight="1">
      <c r="A2" s="234" t="s">
        <v>104</v>
      </c>
      <c r="B2" s="235"/>
      <c r="C2" s="235"/>
      <c r="D2" s="235"/>
      <c r="E2" s="235"/>
      <c r="F2" s="236"/>
      <c r="G2" s="235"/>
      <c r="H2" s="235"/>
      <c r="I2" s="235"/>
      <c r="J2" s="235"/>
      <c r="K2" s="235"/>
      <c r="L2" s="236"/>
      <c r="M2" s="235"/>
      <c r="N2" s="236"/>
      <c r="O2" s="235"/>
      <c r="P2" s="235"/>
      <c r="Q2" s="235"/>
      <c r="R2" s="235"/>
      <c r="S2" s="235"/>
      <c r="T2" s="235"/>
      <c r="U2" s="235"/>
      <c r="V2" s="235"/>
      <c r="W2" s="235"/>
      <c r="X2" s="237"/>
    </row>
    <row r="3" spans="1:26" ht="16.5" customHeight="1">
      <c r="A3" s="230" t="s">
        <v>117</v>
      </c>
      <c r="B3" s="231"/>
      <c r="C3" s="231"/>
      <c r="D3" s="231"/>
      <c r="E3" s="231"/>
      <c r="F3" s="232"/>
      <c r="G3" s="231"/>
      <c r="H3" s="231"/>
      <c r="I3" s="231"/>
      <c r="J3" s="231"/>
      <c r="K3" s="231"/>
      <c r="L3" s="232"/>
      <c r="M3" s="231"/>
      <c r="N3" s="232"/>
      <c r="O3" s="231"/>
      <c r="P3" s="231"/>
      <c r="Q3" s="231"/>
      <c r="R3" s="231"/>
      <c r="S3" s="231"/>
      <c r="T3" s="231"/>
      <c r="U3" s="231"/>
      <c r="V3" s="231"/>
      <c r="W3" s="231"/>
      <c r="X3" s="233"/>
    </row>
    <row r="4" spans="1:26" ht="54.75" customHeight="1">
      <c r="A4" s="166" t="s">
        <v>12</v>
      </c>
      <c r="B4" s="167" t="s">
        <v>95</v>
      </c>
      <c r="C4" s="167" t="s">
        <v>31</v>
      </c>
      <c r="D4" s="167" t="s">
        <v>18</v>
      </c>
      <c r="E4" s="167" t="s">
        <v>112</v>
      </c>
      <c r="F4" s="168" t="s">
        <v>20</v>
      </c>
      <c r="G4" s="169" t="s">
        <v>22</v>
      </c>
      <c r="H4" s="170" t="s">
        <v>0</v>
      </c>
      <c r="I4" s="170" t="s">
        <v>1</v>
      </c>
      <c r="J4" s="168" t="s">
        <v>9</v>
      </c>
      <c r="K4" s="168" t="s">
        <v>11</v>
      </c>
      <c r="L4" s="168" t="s">
        <v>40</v>
      </c>
      <c r="M4" s="170" t="s">
        <v>19</v>
      </c>
      <c r="N4" s="168" t="s">
        <v>19</v>
      </c>
      <c r="O4" s="171" t="s">
        <v>2</v>
      </c>
      <c r="P4" s="171" t="s">
        <v>58</v>
      </c>
      <c r="Q4" s="171" t="s">
        <v>8</v>
      </c>
      <c r="R4" s="171" t="s">
        <v>3</v>
      </c>
      <c r="S4" s="170" t="s">
        <v>66</v>
      </c>
      <c r="T4" s="172" t="s">
        <v>4</v>
      </c>
      <c r="U4" s="171" t="s">
        <v>114</v>
      </c>
      <c r="V4" s="173" t="s">
        <v>102</v>
      </c>
      <c r="W4" s="173" t="s">
        <v>103</v>
      </c>
      <c r="X4" s="174" t="s">
        <v>118</v>
      </c>
    </row>
    <row r="5" spans="1:26">
      <c r="A5" s="175"/>
      <c r="B5" s="176"/>
      <c r="C5" s="176"/>
      <c r="D5" s="176"/>
      <c r="E5" s="177" t="s">
        <v>113</v>
      </c>
      <c r="F5" s="178" t="s">
        <v>98</v>
      </c>
      <c r="G5" s="179" t="s">
        <v>13</v>
      </c>
      <c r="H5" s="180" t="s">
        <v>71</v>
      </c>
      <c r="I5" s="180" t="s">
        <v>71</v>
      </c>
      <c r="J5" s="178" t="s">
        <v>99</v>
      </c>
      <c r="K5" s="178" t="s">
        <v>99</v>
      </c>
      <c r="L5" s="178" t="s">
        <v>99</v>
      </c>
      <c r="M5" s="178" t="s">
        <v>99</v>
      </c>
      <c r="N5" s="178" t="s">
        <v>99</v>
      </c>
      <c r="O5" s="181" t="s">
        <v>100</v>
      </c>
      <c r="P5" s="181" t="s">
        <v>100</v>
      </c>
      <c r="Q5" s="181" t="s">
        <v>100</v>
      </c>
      <c r="R5" s="181" t="s">
        <v>100</v>
      </c>
      <c r="S5" s="181" t="s">
        <v>100</v>
      </c>
      <c r="T5" s="181" t="s">
        <v>100</v>
      </c>
      <c r="U5" s="181" t="s">
        <v>100</v>
      </c>
      <c r="V5" s="182" t="s">
        <v>100</v>
      </c>
      <c r="W5" s="182" t="s">
        <v>100</v>
      </c>
      <c r="X5" s="182" t="s">
        <v>100</v>
      </c>
      <c r="Z5" s="80"/>
    </row>
    <row r="6" spans="1:26" ht="13.5" customHeight="1">
      <c r="A6" s="183" t="s">
        <v>15</v>
      </c>
      <c r="B6" s="184" t="s">
        <v>15</v>
      </c>
      <c r="C6" s="184" t="s">
        <v>16</v>
      </c>
      <c r="D6" s="184" t="s">
        <v>15</v>
      </c>
      <c r="E6" s="184"/>
      <c r="F6" s="185" t="s">
        <v>13</v>
      </c>
      <c r="G6" s="186" t="s">
        <v>13</v>
      </c>
      <c r="H6" s="187" t="s">
        <v>17</v>
      </c>
      <c r="I6" s="187" t="s">
        <v>17</v>
      </c>
      <c r="J6" s="185" t="s">
        <v>17</v>
      </c>
      <c r="K6" s="185" t="s">
        <v>17</v>
      </c>
      <c r="L6" s="185" t="s">
        <v>14</v>
      </c>
      <c r="M6" s="187" t="s">
        <v>17</v>
      </c>
      <c r="N6" s="185" t="s">
        <v>17</v>
      </c>
      <c r="O6" s="188" t="s">
        <v>17</v>
      </c>
      <c r="P6" s="188" t="s">
        <v>14</v>
      </c>
      <c r="Q6" s="188" t="s">
        <v>14</v>
      </c>
      <c r="R6" s="188" t="s">
        <v>14</v>
      </c>
      <c r="S6" s="187" t="s">
        <v>14</v>
      </c>
      <c r="T6" s="189" t="s">
        <v>13</v>
      </c>
      <c r="U6" s="188" t="s">
        <v>14</v>
      </c>
      <c r="V6" s="190" t="s">
        <v>23</v>
      </c>
      <c r="W6" s="190" t="s">
        <v>23</v>
      </c>
      <c r="X6" s="191" t="s">
        <v>23</v>
      </c>
      <c r="Z6" s="80"/>
    </row>
    <row r="7" spans="1:26" s="202" customFormat="1" ht="15.75">
      <c r="A7" s="192"/>
      <c r="B7" s="193"/>
      <c r="C7" s="193"/>
      <c r="D7" s="193"/>
      <c r="E7" s="193"/>
      <c r="F7" s="194"/>
      <c r="G7" s="193"/>
      <c r="H7" s="195"/>
      <c r="I7" s="195"/>
      <c r="J7" s="196"/>
      <c r="K7" s="196"/>
      <c r="L7" s="197" t="s">
        <v>115</v>
      </c>
      <c r="M7" s="195"/>
      <c r="N7" s="196"/>
      <c r="O7" s="198"/>
      <c r="P7" s="198"/>
      <c r="Q7" s="198"/>
      <c r="R7" s="198"/>
      <c r="S7" s="199"/>
      <c r="T7" s="200"/>
      <c r="U7" s="198"/>
      <c r="V7" s="200"/>
      <c r="W7" s="200"/>
      <c r="X7" s="201"/>
    </row>
    <row r="8" spans="1:26">
      <c r="A8" s="53" t="s">
        <v>29</v>
      </c>
      <c r="B8" s="7" t="s">
        <v>26</v>
      </c>
      <c r="C8" s="7" t="s">
        <v>106</v>
      </c>
      <c r="D8" s="8"/>
      <c r="E8" s="8">
        <v>100</v>
      </c>
      <c r="F8" s="32">
        <v>0.25580000000000003</v>
      </c>
      <c r="G8" s="18"/>
      <c r="H8" s="9">
        <v>297</v>
      </c>
      <c r="I8" s="9">
        <v>35</v>
      </c>
      <c r="J8" s="28">
        <v>15.147500000000001</v>
      </c>
      <c r="K8" s="28">
        <v>15.147</v>
      </c>
      <c r="L8" s="28">
        <v>25.5</v>
      </c>
      <c r="M8" s="9"/>
      <c r="N8" s="28">
        <v>9.2063000000000006</v>
      </c>
      <c r="O8" s="10">
        <v>5617.06</v>
      </c>
      <c r="P8" s="10">
        <v>5616.73</v>
      </c>
      <c r="Q8" s="10">
        <v>5620</v>
      </c>
      <c r="R8" s="10">
        <v>5606</v>
      </c>
      <c r="S8" s="9">
        <f t="shared" ref="S8:S9" si="0">U8-R8</f>
        <v>16</v>
      </c>
      <c r="T8" s="11">
        <f>O8-R8</f>
        <v>11.0600000000004</v>
      </c>
      <c r="U8" s="10">
        <v>5622</v>
      </c>
      <c r="V8" s="36">
        <f>+P8-O8</f>
        <v>-0.33000000000083674</v>
      </c>
      <c r="W8" s="36">
        <f>Q8-O8</f>
        <v>2.9399999999995998</v>
      </c>
      <c r="X8" s="55">
        <f>+U8-O8</f>
        <v>4.9399999999995998</v>
      </c>
    </row>
    <row r="9" spans="1:26">
      <c r="A9" s="54" t="s">
        <v>33</v>
      </c>
      <c r="B9" s="7" t="s">
        <v>33</v>
      </c>
      <c r="C9" s="7" t="s">
        <v>107</v>
      </c>
      <c r="D9" s="8"/>
      <c r="E9" s="8">
        <v>100</v>
      </c>
      <c r="F9" s="32">
        <v>0.25580000000000003</v>
      </c>
      <c r="G9" s="18"/>
      <c r="H9" s="9">
        <v>349</v>
      </c>
      <c r="I9" s="9">
        <v>37</v>
      </c>
      <c r="J9" s="28">
        <v>20.314800000000002</v>
      </c>
      <c r="K9" s="28">
        <v>20.324400000000001</v>
      </c>
      <c r="L9" s="28">
        <v>25.5</v>
      </c>
      <c r="M9" s="9"/>
      <c r="N9" s="28">
        <v>11.8589</v>
      </c>
      <c r="O9" s="10">
        <v>5618.35</v>
      </c>
      <c r="P9" s="10">
        <v>5616.73</v>
      </c>
      <c r="Q9" s="10">
        <v>5620</v>
      </c>
      <c r="R9" s="10">
        <v>5606</v>
      </c>
      <c r="S9" s="9">
        <f t="shared" si="0"/>
        <v>16</v>
      </c>
      <c r="T9" s="11">
        <f>O9-R9</f>
        <v>12.350000000000364</v>
      </c>
      <c r="U9" s="10">
        <v>5622</v>
      </c>
      <c r="V9" s="36">
        <f>+P9-O9</f>
        <v>-1.6200000000008004</v>
      </c>
      <c r="W9" s="36">
        <f>Q9-O9</f>
        <v>1.6499999999996362</v>
      </c>
      <c r="X9" s="55">
        <f>+U9-O9</f>
        <v>3.6499999999996362</v>
      </c>
    </row>
    <row r="10" spans="1:26" ht="10.5" customHeight="1">
      <c r="A10" s="54"/>
      <c r="B10" s="7"/>
      <c r="C10" s="7"/>
      <c r="D10" s="8"/>
      <c r="E10" s="8"/>
      <c r="F10" s="32"/>
      <c r="G10" s="18"/>
      <c r="H10" s="9"/>
      <c r="I10" s="9"/>
      <c r="J10" s="28"/>
      <c r="K10" s="28"/>
      <c r="L10" s="28"/>
      <c r="M10" s="9"/>
      <c r="N10" s="28"/>
      <c r="O10" s="10"/>
      <c r="P10" s="10"/>
      <c r="Q10" s="10"/>
      <c r="R10" s="10"/>
      <c r="S10" s="9"/>
      <c r="T10" s="11"/>
      <c r="U10" s="10"/>
      <c r="V10" s="36"/>
      <c r="W10" s="36"/>
      <c r="X10" s="55"/>
    </row>
    <row r="11" spans="1:26">
      <c r="A11" s="53" t="s">
        <v>109</v>
      </c>
      <c r="B11" s="7" t="s">
        <v>26</v>
      </c>
      <c r="C11" s="7" t="s">
        <v>106</v>
      </c>
      <c r="D11" s="86"/>
      <c r="E11" s="8">
        <v>100</v>
      </c>
      <c r="F11" s="32">
        <v>1.54E-2</v>
      </c>
      <c r="G11" s="17"/>
      <c r="H11" s="9">
        <v>19</v>
      </c>
      <c r="I11" s="9">
        <v>1</v>
      </c>
      <c r="J11" s="28">
        <v>0.56899999999999995</v>
      </c>
      <c r="K11" s="28">
        <v>0.56799999999999995</v>
      </c>
      <c r="L11" s="28">
        <v>5.8266999999999998</v>
      </c>
      <c r="M11" s="9"/>
      <c r="N11" s="28">
        <v>0.45889999999999997</v>
      </c>
      <c r="O11" s="10">
        <v>5657.12</v>
      </c>
      <c r="P11" s="10">
        <v>5655.88</v>
      </c>
      <c r="Q11" s="10">
        <v>5660</v>
      </c>
      <c r="R11" s="10">
        <v>5655.88</v>
      </c>
      <c r="S11" s="9">
        <f t="shared" ref="S11:S12" si="1">U11-R11</f>
        <v>9.1199999999998909</v>
      </c>
      <c r="T11" s="11">
        <f t="shared" ref="T11:T12" si="2">O11-R11</f>
        <v>1.2399999999997817</v>
      </c>
      <c r="U11" s="10">
        <v>5665</v>
      </c>
      <c r="V11" s="36">
        <f>+P11-O11</f>
        <v>-1.2399999999997817</v>
      </c>
      <c r="W11" s="36">
        <f>Q11-O11</f>
        <v>2.8800000000001091</v>
      </c>
      <c r="X11" s="55">
        <f>+U11-O11</f>
        <v>7.8800000000001091</v>
      </c>
    </row>
    <row r="12" spans="1:26">
      <c r="A12" s="54" t="s">
        <v>33</v>
      </c>
      <c r="B12" s="7" t="s">
        <v>33</v>
      </c>
      <c r="C12" s="7" t="s">
        <v>107</v>
      </c>
      <c r="D12" s="86"/>
      <c r="E12" s="8">
        <v>100</v>
      </c>
      <c r="F12" s="32">
        <v>1.54E-2</v>
      </c>
      <c r="G12" s="17"/>
      <c r="H12" s="9">
        <v>32</v>
      </c>
      <c r="I12" s="9">
        <v>2</v>
      </c>
      <c r="J12" s="28">
        <v>1.3603000000000001</v>
      </c>
      <c r="K12" s="28">
        <v>1.3536999999999999</v>
      </c>
      <c r="L12" s="28">
        <v>5.8266999999999998</v>
      </c>
      <c r="M12" s="9"/>
      <c r="N12" s="28">
        <v>0.96340000000000003</v>
      </c>
      <c r="O12" s="10">
        <v>5658.41</v>
      </c>
      <c r="P12" s="10">
        <v>5655.88</v>
      </c>
      <c r="Q12" s="10">
        <v>5660</v>
      </c>
      <c r="R12" s="10">
        <v>5655.88</v>
      </c>
      <c r="S12" s="9">
        <f t="shared" si="1"/>
        <v>9.1199999999998909</v>
      </c>
      <c r="T12" s="11">
        <f t="shared" si="2"/>
        <v>2.5299999999997453</v>
      </c>
      <c r="U12" s="10">
        <v>5665</v>
      </c>
      <c r="V12" s="36">
        <f t="shared" ref="V12" si="3">+P12-O12</f>
        <v>-2.5299999999997453</v>
      </c>
      <c r="W12" s="36">
        <f t="shared" ref="W12" si="4">Q12-O12</f>
        <v>1.5900000000001455</v>
      </c>
      <c r="X12" s="55">
        <f t="shared" ref="X12" si="5">+U12-O12</f>
        <v>6.5900000000001455</v>
      </c>
    </row>
    <row r="13" spans="1:26" ht="10.5" customHeight="1">
      <c r="A13" s="53"/>
      <c r="B13" s="7"/>
      <c r="C13" s="7"/>
      <c r="D13" s="8"/>
      <c r="E13" s="8"/>
      <c r="F13" s="32"/>
      <c r="G13" s="18"/>
      <c r="H13" s="9"/>
      <c r="I13" s="9"/>
      <c r="J13" s="28"/>
      <c r="K13" s="28"/>
      <c r="L13" s="28"/>
      <c r="M13" s="9"/>
      <c r="N13" s="28"/>
      <c r="O13" s="10"/>
      <c r="P13" s="10"/>
      <c r="Q13" s="10"/>
      <c r="R13" s="10"/>
      <c r="S13" s="9"/>
      <c r="T13" s="11"/>
      <c r="U13" s="10"/>
      <c r="V13" s="36"/>
      <c r="W13" s="36"/>
      <c r="X13" s="55"/>
    </row>
    <row r="14" spans="1:26">
      <c r="A14" s="53" t="s">
        <v>110</v>
      </c>
      <c r="B14" s="7" t="s">
        <v>26</v>
      </c>
      <c r="C14" s="7" t="s">
        <v>106</v>
      </c>
      <c r="D14" s="8"/>
      <c r="E14" s="8">
        <v>100</v>
      </c>
      <c r="F14" s="32">
        <v>0.19600000000000001</v>
      </c>
      <c r="G14" s="18"/>
      <c r="H14" s="9">
        <v>105</v>
      </c>
      <c r="I14" s="9">
        <v>94</v>
      </c>
      <c r="J14" s="28">
        <v>5.1478000000000002</v>
      </c>
      <c r="K14" s="28">
        <v>4.6487999999999996</v>
      </c>
      <c r="L14" s="28">
        <v>2.6758999999999999</v>
      </c>
      <c r="M14" s="9"/>
      <c r="N14" s="28">
        <v>1.234</v>
      </c>
      <c r="O14" s="10">
        <v>5567.36</v>
      </c>
      <c r="P14" s="10">
        <v>5561.13</v>
      </c>
      <c r="Q14" s="10">
        <v>5567.26</v>
      </c>
      <c r="R14" s="10">
        <v>5560</v>
      </c>
      <c r="S14" s="9">
        <f t="shared" ref="S14" si="6">U14-R14</f>
        <v>11</v>
      </c>
      <c r="T14" s="11">
        <f>O14-R14</f>
        <v>7.3599999999996726</v>
      </c>
      <c r="U14" s="10">
        <v>5571</v>
      </c>
      <c r="V14" s="36">
        <f>+P14-O14</f>
        <v>-6.2299999999995634</v>
      </c>
      <c r="W14" s="36">
        <f>Q14-O14</f>
        <v>-9.9999999999454303E-2</v>
      </c>
      <c r="X14" s="55">
        <f>+U14-O14</f>
        <v>3.6400000000003274</v>
      </c>
    </row>
    <row r="15" spans="1:26" ht="17.25" customHeight="1">
      <c r="A15" s="54" t="s">
        <v>33</v>
      </c>
      <c r="B15" s="7" t="s">
        <v>33</v>
      </c>
      <c r="C15" s="7" t="s">
        <v>119</v>
      </c>
      <c r="D15" s="8"/>
      <c r="E15" s="8">
        <v>100</v>
      </c>
      <c r="F15" s="32">
        <v>0.19600000000000001</v>
      </c>
      <c r="G15" s="18"/>
      <c r="H15" s="9">
        <v>131</v>
      </c>
      <c r="I15" s="9">
        <v>120</v>
      </c>
      <c r="J15" s="28">
        <v>5.2214999999999998</v>
      </c>
      <c r="K15" s="28">
        <v>4.7222999999999997</v>
      </c>
      <c r="L15" s="28">
        <v>2.6758999999999999</v>
      </c>
      <c r="M15" s="9"/>
      <c r="N15" s="28">
        <v>1.3190999999999999</v>
      </c>
      <c r="O15" s="10">
        <v>5567.61</v>
      </c>
      <c r="P15" s="10">
        <v>5561.13</v>
      </c>
      <c r="Q15" s="10">
        <v>5567.26</v>
      </c>
      <c r="R15" s="10">
        <v>5560</v>
      </c>
      <c r="S15" s="9">
        <f>U15-R15</f>
        <v>11</v>
      </c>
      <c r="T15" s="11">
        <f>O15-R15</f>
        <v>7.6099999999996726</v>
      </c>
      <c r="U15" s="10">
        <v>5571</v>
      </c>
      <c r="V15" s="36">
        <f t="shared" ref="V15" si="7">+P15-O15</f>
        <v>-6.4799999999995634</v>
      </c>
      <c r="W15" s="36">
        <f>Q15-O15</f>
        <v>-0.3499999999994543</v>
      </c>
      <c r="X15" s="55">
        <f>+U15-O15</f>
        <v>3.3900000000003274</v>
      </c>
    </row>
    <row r="16" spans="1:26" ht="17.25" customHeight="1">
      <c r="A16" s="54" t="s">
        <v>33</v>
      </c>
      <c r="B16" s="7" t="s">
        <v>33</v>
      </c>
      <c r="C16" s="7" t="s">
        <v>120</v>
      </c>
      <c r="D16" s="8"/>
      <c r="E16" s="8">
        <v>100</v>
      </c>
      <c r="F16" s="32">
        <v>0.19600000000000001</v>
      </c>
      <c r="G16" s="18"/>
      <c r="H16" s="9">
        <v>106</v>
      </c>
      <c r="I16" s="9">
        <v>92</v>
      </c>
      <c r="J16" s="28">
        <v>4.9542000000000002</v>
      </c>
      <c r="K16" s="28">
        <v>4.4549000000000003</v>
      </c>
      <c r="L16" s="28">
        <v>2.6758999999999999</v>
      </c>
      <c r="M16" s="9"/>
      <c r="N16" s="28">
        <v>1.2319</v>
      </c>
      <c r="O16" s="10">
        <v>5567.35</v>
      </c>
      <c r="P16" s="10">
        <v>5561.13</v>
      </c>
      <c r="Q16" s="10">
        <v>5567.26</v>
      </c>
      <c r="R16" s="10">
        <v>5560</v>
      </c>
      <c r="S16" s="9">
        <f>U16-R16</f>
        <v>11</v>
      </c>
      <c r="T16" s="11">
        <f>O16-R16</f>
        <v>7.3500000000003638</v>
      </c>
      <c r="U16" s="10">
        <v>5571</v>
      </c>
      <c r="V16" s="36">
        <f t="shared" ref="V16" si="8">+P16-O16</f>
        <v>-6.2200000000002547</v>
      </c>
      <c r="W16" s="36">
        <f>Q16-O16</f>
        <v>-9.0000000000145519E-2</v>
      </c>
      <c r="X16" s="55">
        <f>+U16-O16</f>
        <v>3.6499999999996362</v>
      </c>
    </row>
    <row r="17" spans="1:24" ht="10.5" customHeight="1">
      <c r="A17" s="54"/>
      <c r="B17" s="7"/>
      <c r="C17" s="7"/>
      <c r="D17" s="8"/>
      <c r="E17" s="8"/>
      <c r="F17" s="32"/>
      <c r="G17" s="18"/>
      <c r="H17" s="9"/>
      <c r="I17" s="9"/>
      <c r="J17" s="28"/>
      <c r="K17" s="28"/>
      <c r="L17" s="28"/>
      <c r="M17" s="9"/>
      <c r="N17" s="28"/>
      <c r="O17" s="10"/>
      <c r="P17" s="10"/>
      <c r="Q17" s="10"/>
      <c r="R17" s="10"/>
      <c r="S17" s="9"/>
      <c r="T17" s="11"/>
      <c r="U17" s="10"/>
      <c r="V17" s="36"/>
      <c r="W17" s="36"/>
      <c r="X17" s="55"/>
    </row>
    <row r="18" spans="1:24" ht="15" customHeight="1">
      <c r="A18" s="53" t="s">
        <v>125</v>
      </c>
      <c r="B18" s="7" t="s">
        <v>26</v>
      </c>
      <c r="C18" s="7" t="s">
        <v>106</v>
      </c>
      <c r="D18" s="8"/>
      <c r="E18" s="8">
        <v>100</v>
      </c>
      <c r="F18" s="32">
        <v>0.2326</v>
      </c>
      <c r="G18" s="18"/>
      <c r="H18" s="9">
        <v>368</v>
      </c>
      <c r="I18" s="9">
        <v>135</v>
      </c>
      <c r="J18" s="28">
        <v>27.7897</v>
      </c>
      <c r="K18" s="28">
        <v>27.7879</v>
      </c>
      <c r="L18" s="28">
        <v>12.5</v>
      </c>
      <c r="M18" s="9"/>
      <c r="N18" s="28">
        <v>9.2654999999999994</v>
      </c>
      <c r="O18" s="10">
        <v>40.04</v>
      </c>
      <c r="P18" s="10">
        <v>31.5</v>
      </c>
      <c r="Q18" s="10">
        <v>40</v>
      </c>
      <c r="R18" s="10">
        <v>31.5</v>
      </c>
      <c r="S18" s="9">
        <f t="shared" ref="S18:S19" si="9">U18-R18</f>
        <v>10</v>
      </c>
      <c r="T18" s="11">
        <f>O18-R18</f>
        <v>8.5399999999999991</v>
      </c>
      <c r="U18" s="10">
        <v>41.5</v>
      </c>
      <c r="V18" s="36">
        <f t="shared" ref="V18:V19" si="10">+P18-O18</f>
        <v>-8.5399999999999991</v>
      </c>
      <c r="W18" s="36">
        <f t="shared" ref="W18:W19" si="11">Q18-O18</f>
        <v>-3.9999999999999147E-2</v>
      </c>
      <c r="X18" s="55">
        <f>+U18-O18</f>
        <v>1.4600000000000009</v>
      </c>
    </row>
    <row r="19" spans="1:24" ht="15" customHeight="1">
      <c r="A19" s="54" t="s">
        <v>33</v>
      </c>
      <c r="B19" s="7" t="s">
        <v>33</v>
      </c>
      <c r="C19" s="7" t="s">
        <v>107</v>
      </c>
      <c r="D19" s="8"/>
      <c r="E19" s="8">
        <v>100</v>
      </c>
      <c r="F19" s="32">
        <v>0.2326</v>
      </c>
      <c r="G19" s="18"/>
      <c r="H19" s="9">
        <v>368</v>
      </c>
      <c r="I19" s="9">
        <v>135</v>
      </c>
      <c r="J19" s="28">
        <v>27.667200000000001</v>
      </c>
      <c r="K19" s="28">
        <v>27.665299999999998</v>
      </c>
      <c r="L19" s="28">
        <v>12.5</v>
      </c>
      <c r="M19" s="9"/>
      <c r="N19" s="28">
        <v>9.2614000000000001</v>
      </c>
      <c r="O19" s="10">
        <v>40.03</v>
      </c>
      <c r="P19" s="10">
        <v>31.5</v>
      </c>
      <c r="Q19" s="10">
        <v>40</v>
      </c>
      <c r="R19" s="10">
        <v>31.5</v>
      </c>
      <c r="S19" s="9">
        <f t="shared" si="9"/>
        <v>10</v>
      </c>
      <c r="T19" s="11">
        <f>O19-R19</f>
        <v>8.5300000000000011</v>
      </c>
      <c r="U19" s="10">
        <v>41.5</v>
      </c>
      <c r="V19" s="36">
        <f t="shared" si="10"/>
        <v>-8.5300000000000011</v>
      </c>
      <c r="W19" s="36">
        <f t="shared" si="11"/>
        <v>-3.0000000000001137E-2</v>
      </c>
      <c r="X19" s="55">
        <f>+U19-O19</f>
        <v>1.4699999999999989</v>
      </c>
    </row>
    <row r="20" spans="1:24" ht="10.5" customHeight="1">
      <c r="A20" s="53"/>
      <c r="B20" s="7"/>
      <c r="C20" s="7"/>
      <c r="D20" s="8"/>
      <c r="E20" s="8"/>
      <c r="F20" s="32"/>
      <c r="G20" s="18"/>
      <c r="H20" s="9"/>
      <c r="I20" s="9"/>
      <c r="J20" s="28"/>
      <c r="K20" s="28"/>
      <c r="L20" s="28"/>
      <c r="M20" s="9"/>
      <c r="N20" s="28"/>
      <c r="O20" s="10"/>
      <c r="P20" s="10"/>
      <c r="Q20" s="10"/>
      <c r="R20" s="10"/>
      <c r="S20" s="9"/>
      <c r="T20" s="11"/>
      <c r="U20" s="10"/>
      <c r="V20" s="36"/>
      <c r="W20" s="36"/>
      <c r="X20" s="55"/>
    </row>
    <row r="21" spans="1:24" ht="15" customHeight="1">
      <c r="A21" s="53" t="s">
        <v>30</v>
      </c>
      <c r="B21" s="7" t="s">
        <v>26</v>
      </c>
      <c r="C21" s="7" t="s">
        <v>106</v>
      </c>
      <c r="D21" s="8"/>
      <c r="E21" s="8">
        <v>100</v>
      </c>
      <c r="F21" s="32">
        <v>0.47239999999999999</v>
      </c>
      <c r="G21" s="18"/>
      <c r="H21" s="9">
        <v>503</v>
      </c>
      <c r="I21" s="9">
        <v>265</v>
      </c>
      <c r="J21" s="28">
        <v>19.34</v>
      </c>
      <c r="K21" s="28">
        <v>19.332999999999998</v>
      </c>
      <c r="L21" s="28">
        <v>21.619</v>
      </c>
      <c r="M21" s="9"/>
      <c r="N21" s="28">
        <v>6.4103000000000003</v>
      </c>
      <c r="O21" s="10">
        <v>5267.34</v>
      </c>
      <c r="P21" s="10">
        <v>5263</v>
      </c>
      <c r="Q21" s="10">
        <v>5271</v>
      </c>
      <c r="R21" s="10">
        <v>5263</v>
      </c>
      <c r="S21" s="9">
        <f t="shared" ref="S21" si="12">U21-R21</f>
        <v>8</v>
      </c>
      <c r="T21" s="11">
        <f>O21-R21</f>
        <v>4.3400000000001455</v>
      </c>
      <c r="U21" s="10">
        <v>5271</v>
      </c>
      <c r="V21" s="36">
        <f t="shared" ref="V21:V22" si="13">+P21-O21</f>
        <v>-4.3400000000001455</v>
      </c>
      <c r="W21" s="36">
        <f t="shared" ref="W21:W22" si="14">Q21-O21</f>
        <v>3.6599999999998545</v>
      </c>
      <c r="X21" s="55">
        <f>+U21-O21</f>
        <v>3.6599999999998545</v>
      </c>
    </row>
    <row r="22" spans="1:24" ht="15" customHeight="1">
      <c r="A22" s="54" t="s">
        <v>33</v>
      </c>
      <c r="B22" s="7" t="s">
        <v>33</v>
      </c>
      <c r="C22" s="7" t="s">
        <v>107</v>
      </c>
      <c r="D22" s="8"/>
      <c r="E22" s="8">
        <v>100</v>
      </c>
      <c r="F22" s="32">
        <v>0.47239999999999999</v>
      </c>
      <c r="G22" s="18"/>
      <c r="H22" s="9">
        <v>783</v>
      </c>
      <c r="I22" s="9">
        <v>345</v>
      </c>
      <c r="J22" s="28">
        <v>42.853700000000003</v>
      </c>
      <c r="K22" s="28">
        <v>42.81</v>
      </c>
      <c r="L22" s="28">
        <v>21.619</v>
      </c>
      <c r="M22" s="9"/>
      <c r="N22" s="28">
        <v>12.814500000000001</v>
      </c>
      <c r="O22" s="10">
        <v>5269.16</v>
      </c>
      <c r="P22" s="10">
        <v>5263</v>
      </c>
      <c r="Q22" s="10">
        <v>5271</v>
      </c>
      <c r="R22" s="10">
        <v>5263</v>
      </c>
      <c r="S22" s="9">
        <f>U22-R22</f>
        <v>8</v>
      </c>
      <c r="T22" s="11">
        <f>O22-R22</f>
        <v>6.1599999999998545</v>
      </c>
      <c r="U22" s="10">
        <v>5271</v>
      </c>
      <c r="V22" s="36">
        <f t="shared" si="13"/>
        <v>-6.1599999999998545</v>
      </c>
      <c r="W22" s="36">
        <f t="shared" si="14"/>
        <v>1.8400000000001455</v>
      </c>
      <c r="X22" s="55">
        <f>+U22-O22</f>
        <v>1.8400000000001455</v>
      </c>
    </row>
    <row r="23" spans="1:24" ht="10.5" customHeight="1">
      <c r="A23" s="53"/>
      <c r="B23" s="7"/>
      <c r="C23" s="7"/>
      <c r="D23" s="8"/>
      <c r="E23" s="8"/>
      <c r="F23" s="32"/>
      <c r="G23" s="18"/>
      <c r="H23" s="9"/>
      <c r="I23" s="9"/>
      <c r="J23" s="28"/>
      <c r="K23" s="28"/>
      <c r="L23" s="28"/>
      <c r="M23" s="9"/>
      <c r="N23" s="28"/>
      <c r="O23" s="10"/>
      <c r="P23" s="10"/>
      <c r="Q23" s="10"/>
      <c r="R23" s="10"/>
      <c r="S23" s="9"/>
      <c r="T23" s="11"/>
      <c r="U23" s="10"/>
      <c r="V23" s="36"/>
      <c r="W23" s="36"/>
      <c r="X23" s="55"/>
    </row>
    <row r="24" spans="1:24" ht="25.5">
      <c r="A24" s="53" t="s">
        <v>43</v>
      </c>
      <c r="B24" s="7" t="s">
        <v>26</v>
      </c>
      <c r="C24" s="7" t="s">
        <v>106</v>
      </c>
      <c r="D24" s="8"/>
      <c r="E24" s="8">
        <v>100</v>
      </c>
      <c r="F24" s="32">
        <v>0.45610000000000001</v>
      </c>
      <c r="G24" s="18"/>
      <c r="H24" s="9">
        <v>620</v>
      </c>
      <c r="I24" s="9">
        <v>404</v>
      </c>
      <c r="J24" s="28">
        <v>45.557600000000001</v>
      </c>
      <c r="K24" s="28">
        <v>44.397300000000001</v>
      </c>
      <c r="L24" s="28">
        <v>26.41</v>
      </c>
      <c r="M24" s="9"/>
      <c r="N24" s="28">
        <v>10.539300000000001</v>
      </c>
      <c r="O24" s="10">
        <v>5274.79</v>
      </c>
      <c r="P24" s="10">
        <v>5263</v>
      </c>
      <c r="Q24" s="10">
        <v>5280</v>
      </c>
      <c r="R24" s="10">
        <v>5263</v>
      </c>
      <c r="S24" s="9">
        <f t="shared" ref="S24:S30" si="15">U24-R24</f>
        <v>17</v>
      </c>
      <c r="T24" s="11">
        <f>O24-R24</f>
        <v>11.789999999999964</v>
      </c>
      <c r="U24" s="10">
        <v>5280</v>
      </c>
      <c r="V24" s="36">
        <f>P24-O24</f>
        <v>-11.789999999999964</v>
      </c>
      <c r="W24" s="36">
        <f>Q24-O24</f>
        <v>5.2100000000000364</v>
      </c>
      <c r="X24" s="55">
        <f t="shared" ref="X24:X25" si="16">+U24-O24</f>
        <v>5.2100000000000364</v>
      </c>
    </row>
    <row r="25" spans="1:24" ht="18" customHeight="1">
      <c r="A25" s="54" t="s">
        <v>33</v>
      </c>
      <c r="B25" s="7" t="s">
        <v>33</v>
      </c>
      <c r="C25" s="7" t="s">
        <v>107</v>
      </c>
      <c r="D25" s="8"/>
      <c r="E25" s="8">
        <v>100</v>
      </c>
      <c r="F25" s="32">
        <v>0.45610000000000001</v>
      </c>
      <c r="G25" s="18"/>
      <c r="H25" s="9">
        <v>684</v>
      </c>
      <c r="I25" s="9">
        <v>420</v>
      </c>
      <c r="J25" s="28">
        <v>50.749000000000002</v>
      </c>
      <c r="K25" s="28">
        <v>49.517000000000003</v>
      </c>
      <c r="L25" s="28">
        <v>26.41</v>
      </c>
      <c r="M25" s="9"/>
      <c r="N25" s="28">
        <v>12.1417</v>
      </c>
      <c r="O25" s="10">
        <v>5275.52</v>
      </c>
      <c r="P25" s="10">
        <v>5263</v>
      </c>
      <c r="Q25" s="10">
        <v>5280</v>
      </c>
      <c r="R25" s="10">
        <v>5263</v>
      </c>
      <c r="S25" s="9">
        <f t="shared" si="15"/>
        <v>17</v>
      </c>
      <c r="T25" s="11">
        <f>O25-R25</f>
        <v>12.520000000000437</v>
      </c>
      <c r="U25" s="10">
        <v>5280</v>
      </c>
      <c r="V25" s="36">
        <f t="shared" ref="V25" si="17">P25-O25</f>
        <v>-12.520000000000437</v>
      </c>
      <c r="W25" s="36">
        <f t="shared" ref="W25" si="18">Q25-O25</f>
        <v>4.4799999999995634</v>
      </c>
      <c r="X25" s="55">
        <f t="shared" si="16"/>
        <v>4.4799999999995634</v>
      </c>
    </row>
    <row r="26" spans="1:24" ht="10.5" customHeight="1">
      <c r="A26" s="53"/>
      <c r="B26" s="7"/>
      <c r="C26" s="7"/>
      <c r="D26" s="8"/>
      <c r="E26" s="8"/>
      <c r="F26" s="32"/>
      <c r="G26" s="18"/>
      <c r="H26" s="9"/>
      <c r="I26" s="9"/>
      <c r="J26" s="28"/>
      <c r="K26" s="28"/>
      <c r="L26" s="28"/>
      <c r="M26" s="9"/>
      <c r="N26" s="28"/>
      <c r="O26" s="10"/>
      <c r="P26" s="10"/>
      <c r="Q26" s="10"/>
      <c r="R26" s="10"/>
      <c r="S26" s="9"/>
      <c r="T26" s="11"/>
      <c r="U26" s="10"/>
      <c r="V26" s="36"/>
      <c r="W26" s="36"/>
      <c r="X26" s="55"/>
    </row>
    <row r="27" spans="1:24">
      <c r="A27" s="53" t="s">
        <v>111</v>
      </c>
      <c r="B27" s="7" t="s">
        <v>26</v>
      </c>
      <c r="C27" s="7" t="s">
        <v>106</v>
      </c>
      <c r="D27" s="8"/>
      <c r="E27" s="8">
        <v>100</v>
      </c>
      <c r="F27" s="32">
        <v>8.7800000000000003E-2</v>
      </c>
      <c r="G27" s="18"/>
      <c r="H27" s="9">
        <v>150</v>
      </c>
      <c r="I27" s="9">
        <v>29</v>
      </c>
      <c r="J27" s="28">
        <v>7.7798999999999996</v>
      </c>
      <c r="K27" s="28">
        <v>7.7508999999999997</v>
      </c>
      <c r="L27" s="28">
        <v>4.2012</v>
      </c>
      <c r="M27" s="9"/>
      <c r="N27" s="28">
        <v>3.9984999999999999</v>
      </c>
      <c r="O27" s="10">
        <v>5249.86</v>
      </c>
      <c r="P27" s="10">
        <v>5246</v>
      </c>
      <c r="Q27" s="10">
        <v>5250</v>
      </c>
      <c r="R27" s="10">
        <v>5246</v>
      </c>
      <c r="S27" s="9">
        <f t="shared" si="15"/>
        <v>4</v>
      </c>
      <c r="T27" s="11">
        <f>O27-R27</f>
        <v>3.8599999999996726</v>
      </c>
      <c r="U27" s="10">
        <v>5250</v>
      </c>
      <c r="V27" s="36">
        <f t="shared" ref="V27:V28" si="19">+P27-O27</f>
        <v>-3.8599999999996726</v>
      </c>
      <c r="W27" s="36">
        <f t="shared" ref="W27:W30" si="20">Q27-O27</f>
        <v>0.14000000000032742</v>
      </c>
      <c r="X27" s="55">
        <f>+U27-O27</f>
        <v>0.14000000000032742</v>
      </c>
    </row>
    <row r="28" spans="1:24" ht="15.75" customHeight="1">
      <c r="A28" s="54" t="s">
        <v>33</v>
      </c>
      <c r="B28" s="7" t="s">
        <v>33</v>
      </c>
      <c r="C28" s="7" t="s">
        <v>107</v>
      </c>
      <c r="D28" s="8"/>
      <c r="E28" s="8">
        <v>100</v>
      </c>
      <c r="F28" s="32">
        <v>8.7800000000000003E-2</v>
      </c>
      <c r="G28" s="18"/>
      <c r="H28" s="9">
        <v>161</v>
      </c>
      <c r="I28" s="9">
        <v>49</v>
      </c>
      <c r="J28" s="28">
        <v>8.7817000000000007</v>
      </c>
      <c r="K28" s="28">
        <v>8.7462</v>
      </c>
      <c r="L28" s="28">
        <v>4.2012</v>
      </c>
      <c r="M28" s="9"/>
      <c r="N28" s="28">
        <v>4.2744999999999997</v>
      </c>
      <c r="O28" s="10">
        <v>5250.04</v>
      </c>
      <c r="P28" s="10">
        <v>5246</v>
      </c>
      <c r="Q28" s="10">
        <v>5250</v>
      </c>
      <c r="R28" s="10">
        <v>5246</v>
      </c>
      <c r="S28" s="9">
        <f t="shared" si="15"/>
        <v>4</v>
      </c>
      <c r="T28" s="11">
        <f>O28-R28</f>
        <v>4.0399999999999636</v>
      </c>
      <c r="U28" s="10">
        <v>5250</v>
      </c>
      <c r="V28" s="36">
        <f t="shared" si="19"/>
        <v>-4.0399999999999636</v>
      </c>
      <c r="W28" s="36">
        <f t="shared" si="20"/>
        <v>-3.999999999996362E-2</v>
      </c>
      <c r="X28" s="55">
        <f>+U28-O28</f>
        <v>-3.999999999996362E-2</v>
      </c>
    </row>
    <row r="29" spans="1:24" ht="10.5" customHeight="1">
      <c r="A29" s="54"/>
      <c r="B29" s="7"/>
      <c r="C29" s="7"/>
      <c r="D29" s="8"/>
      <c r="E29" s="8"/>
      <c r="F29" s="32"/>
      <c r="G29" s="37"/>
      <c r="H29" s="9"/>
      <c r="I29" s="9"/>
      <c r="J29" s="28"/>
      <c r="K29" s="28"/>
      <c r="L29" s="28"/>
      <c r="M29" s="9"/>
      <c r="N29" s="28"/>
      <c r="O29" s="10"/>
      <c r="P29" s="10"/>
      <c r="Q29" s="10"/>
      <c r="R29" s="10"/>
      <c r="S29" s="9"/>
      <c r="T29" s="11"/>
      <c r="U29" s="10"/>
      <c r="V29" s="36"/>
      <c r="W29" s="36"/>
      <c r="X29" s="55"/>
    </row>
    <row r="30" spans="1:24" ht="30.75" customHeight="1">
      <c r="A30" s="53" t="s">
        <v>126</v>
      </c>
      <c r="B30" s="7" t="s">
        <v>56</v>
      </c>
      <c r="C30" s="7" t="s">
        <v>106</v>
      </c>
      <c r="D30" s="81"/>
      <c r="E30" s="8">
        <v>100</v>
      </c>
      <c r="F30" s="32">
        <v>0.59350000000000003</v>
      </c>
      <c r="G30" s="37"/>
      <c r="H30" s="9">
        <v>692</v>
      </c>
      <c r="I30" s="9">
        <v>0</v>
      </c>
      <c r="J30" s="28">
        <v>43.978200000000001</v>
      </c>
      <c r="K30" s="28">
        <v>0</v>
      </c>
      <c r="L30" s="28">
        <v>15.839600000000001</v>
      </c>
      <c r="M30" s="9"/>
      <c r="N30" s="28">
        <v>15.839600000000001</v>
      </c>
      <c r="O30" s="10">
        <v>5234</v>
      </c>
      <c r="P30" s="10">
        <v>5218</v>
      </c>
      <c r="Q30" s="10">
        <v>5232</v>
      </c>
      <c r="R30" s="10">
        <v>5218</v>
      </c>
      <c r="S30" s="9">
        <f t="shared" si="15"/>
        <v>15</v>
      </c>
      <c r="T30" s="11">
        <f>O30-R30</f>
        <v>16</v>
      </c>
      <c r="U30" s="10">
        <v>5233</v>
      </c>
      <c r="V30" s="36">
        <f t="shared" ref="V30" si="21">+Q30-O30</f>
        <v>-2</v>
      </c>
      <c r="W30" s="36">
        <f t="shared" si="20"/>
        <v>-2</v>
      </c>
      <c r="X30" s="55">
        <f>+Q30-O30</f>
        <v>-2</v>
      </c>
    </row>
    <row r="31" spans="1:24" ht="10.5" customHeight="1">
      <c r="A31" s="53"/>
      <c r="B31" s="7"/>
      <c r="C31" s="7"/>
      <c r="D31" s="81"/>
      <c r="E31" s="8"/>
      <c r="F31" s="32"/>
      <c r="G31" s="37"/>
      <c r="H31" s="9"/>
      <c r="I31" s="9"/>
      <c r="J31" s="28"/>
      <c r="K31" s="28"/>
      <c r="L31" s="28"/>
      <c r="M31" s="9"/>
      <c r="N31" s="28"/>
      <c r="O31" s="10"/>
      <c r="P31" s="10"/>
      <c r="Q31" s="10"/>
      <c r="R31" s="10"/>
      <c r="S31" s="9"/>
      <c r="T31" s="11"/>
      <c r="U31" s="10"/>
      <c r="V31" s="36"/>
      <c r="W31" s="36"/>
      <c r="X31" s="55"/>
    </row>
    <row r="32" spans="1:24" ht="15.75" customHeight="1">
      <c r="A32" s="53" t="s">
        <v>45</v>
      </c>
      <c r="B32" s="7" t="s">
        <v>52</v>
      </c>
      <c r="C32" s="7" t="s">
        <v>106</v>
      </c>
      <c r="D32" s="8"/>
      <c r="E32" s="8">
        <v>100</v>
      </c>
      <c r="F32" s="32">
        <v>9.5670000000000002</v>
      </c>
      <c r="G32" s="18"/>
      <c r="H32" s="9">
        <v>8539</v>
      </c>
      <c r="I32" s="9">
        <v>3045</v>
      </c>
      <c r="J32" s="28">
        <v>709.39049999999997</v>
      </c>
      <c r="K32" s="28">
        <v>708.18100000000004</v>
      </c>
      <c r="L32" s="28">
        <v>537.33000000000004</v>
      </c>
      <c r="M32" s="9"/>
      <c r="N32" s="28">
        <v>286.68200000000002</v>
      </c>
      <c r="O32" s="10">
        <v>5165.6099999999997</v>
      </c>
      <c r="P32" s="10">
        <v>5146</v>
      </c>
      <c r="Q32" s="10">
        <v>5165.75</v>
      </c>
      <c r="R32" s="10">
        <v>5146</v>
      </c>
      <c r="S32" s="9">
        <f t="shared" ref="S32:S34" si="22">U32-R32</f>
        <v>29</v>
      </c>
      <c r="T32" s="11">
        <f t="shared" ref="T32:T34" si="23">O32-R32</f>
        <v>19.609999999999673</v>
      </c>
      <c r="U32" s="10">
        <v>5175</v>
      </c>
      <c r="V32" s="36">
        <f t="shared" ref="V32" si="24">+P32-O32</f>
        <v>-19.609999999999673</v>
      </c>
      <c r="W32" s="36">
        <f t="shared" ref="W32:W34" si="25">Q32-O32</f>
        <v>0.14000000000032742</v>
      </c>
      <c r="X32" s="55">
        <f t="shared" ref="X32:X34" si="26">+U32-O32</f>
        <v>9.3900000000003274</v>
      </c>
    </row>
    <row r="33" spans="1:25" ht="15.75" customHeight="1">
      <c r="A33" s="54" t="s">
        <v>33</v>
      </c>
      <c r="B33" s="7" t="s">
        <v>33</v>
      </c>
      <c r="C33" s="7" t="s">
        <v>91</v>
      </c>
      <c r="D33" s="8"/>
      <c r="E33" s="8">
        <v>100</v>
      </c>
      <c r="F33" s="32">
        <v>9.5670000000000002</v>
      </c>
      <c r="G33" s="18"/>
      <c r="H33" s="9">
        <v>9864</v>
      </c>
      <c r="I33" s="9">
        <v>4649</v>
      </c>
      <c r="J33" s="28">
        <v>867.45910000000003</v>
      </c>
      <c r="K33" s="28">
        <v>865.73800000000006</v>
      </c>
      <c r="L33" s="28">
        <v>537.33000000000004</v>
      </c>
      <c r="M33" s="9"/>
      <c r="N33" s="28">
        <v>328.34390000000002</v>
      </c>
      <c r="O33" s="10">
        <v>5167.33</v>
      </c>
      <c r="P33" s="10">
        <v>5146</v>
      </c>
      <c r="Q33" s="10">
        <v>5165.75</v>
      </c>
      <c r="R33" s="10">
        <v>5146</v>
      </c>
      <c r="S33" s="9">
        <f t="shared" si="22"/>
        <v>29</v>
      </c>
      <c r="T33" s="11">
        <f t="shared" si="23"/>
        <v>21.329999999999927</v>
      </c>
      <c r="U33" s="10">
        <v>5175</v>
      </c>
      <c r="V33" s="36">
        <f>+P33-O33</f>
        <v>-21.329999999999927</v>
      </c>
      <c r="W33" s="36">
        <f t="shared" si="25"/>
        <v>-1.5799999999999272</v>
      </c>
      <c r="X33" s="55">
        <f t="shared" si="26"/>
        <v>7.6700000000000728</v>
      </c>
    </row>
    <row r="34" spans="1:25" ht="15.75" customHeight="1">
      <c r="A34" s="54" t="s">
        <v>33</v>
      </c>
      <c r="B34" s="7" t="s">
        <v>33</v>
      </c>
      <c r="C34" s="7" t="s">
        <v>108</v>
      </c>
      <c r="D34" s="8"/>
      <c r="E34" s="8">
        <v>100</v>
      </c>
      <c r="F34" s="32">
        <v>9.5670000000000002</v>
      </c>
      <c r="G34" s="18"/>
      <c r="H34" s="9">
        <v>6923</v>
      </c>
      <c r="I34" s="9">
        <v>2956</v>
      </c>
      <c r="J34" s="28">
        <v>865.8519</v>
      </c>
      <c r="K34" s="28">
        <v>864.11839999999995</v>
      </c>
      <c r="L34" s="28">
        <v>537.33000000000004</v>
      </c>
      <c r="M34" s="9"/>
      <c r="N34" s="28">
        <v>265.83980000000003</v>
      </c>
      <c r="O34" s="10">
        <v>5164.7299999999996</v>
      </c>
      <c r="P34" s="10">
        <v>5146</v>
      </c>
      <c r="Q34" s="10">
        <v>5165.75</v>
      </c>
      <c r="R34" s="10">
        <v>5146</v>
      </c>
      <c r="S34" s="9">
        <f t="shared" si="22"/>
        <v>29</v>
      </c>
      <c r="T34" s="11">
        <f t="shared" si="23"/>
        <v>18.729999999999563</v>
      </c>
      <c r="U34" s="10">
        <v>5175</v>
      </c>
      <c r="V34" s="36">
        <f>+P34-O34</f>
        <v>-18.729999999999563</v>
      </c>
      <c r="W34" s="36">
        <f t="shared" si="25"/>
        <v>1.0200000000004366</v>
      </c>
      <c r="X34" s="55">
        <f t="shared" si="26"/>
        <v>10.270000000000437</v>
      </c>
    </row>
    <row r="35" spans="1:25" ht="15.75" customHeight="1">
      <c r="A35" s="54" t="s">
        <v>33</v>
      </c>
      <c r="B35" s="7" t="s">
        <v>33</v>
      </c>
      <c r="C35" s="7" t="s">
        <v>108</v>
      </c>
      <c r="D35" s="8"/>
      <c r="E35" s="152">
        <v>500</v>
      </c>
      <c r="F35" s="32">
        <v>9.5670000000000002</v>
      </c>
      <c r="G35" s="18"/>
      <c r="H35" s="9">
        <v>9498</v>
      </c>
      <c r="I35" s="9">
        <v>5686</v>
      </c>
      <c r="J35" s="28">
        <v>1156.2996000000001</v>
      </c>
      <c r="K35" s="28">
        <v>1154.4622999999999</v>
      </c>
      <c r="L35" s="28">
        <v>537.33000000000004</v>
      </c>
      <c r="M35" s="9"/>
      <c r="N35" s="28">
        <v>345.45859999999999</v>
      </c>
      <c r="O35" s="10">
        <v>5168.0200000000004</v>
      </c>
      <c r="P35" s="10">
        <v>5146</v>
      </c>
      <c r="Q35" s="10">
        <v>5165.75</v>
      </c>
      <c r="R35" s="10">
        <v>5146</v>
      </c>
      <c r="S35" s="9">
        <f t="shared" ref="S35" si="27">U35-R35</f>
        <v>29</v>
      </c>
      <c r="T35" s="11">
        <f t="shared" ref="T35" si="28">O35-R35</f>
        <v>22.020000000000437</v>
      </c>
      <c r="U35" s="10">
        <v>5175</v>
      </c>
      <c r="V35" s="36">
        <f>+P35-O35</f>
        <v>-22.020000000000437</v>
      </c>
      <c r="W35" s="36">
        <f t="shared" ref="W35" si="29">Q35-O35</f>
        <v>-2.2700000000004366</v>
      </c>
      <c r="X35" s="55">
        <f t="shared" ref="X35" si="30">+U35-O35</f>
        <v>6.9799999999995634</v>
      </c>
    </row>
    <row r="36" spans="1:25" ht="15.75">
      <c r="A36" s="155"/>
      <c r="B36" s="156"/>
      <c r="C36" s="156"/>
      <c r="D36" s="156"/>
      <c r="E36" s="156"/>
      <c r="F36" s="157"/>
      <c r="G36" s="156"/>
      <c r="H36" s="162"/>
      <c r="I36" s="162"/>
      <c r="J36" s="163"/>
      <c r="K36" s="163"/>
      <c r="L36" s="197" t="s">
        <v>116</v>
      </c>
      <c r="M36" s="162"/>
      <c r="N36" s="163"/>
      <c r="O36" s="159"/>
      <c r="P36" s="159"/>
      <c r="Q36" s="159"/>
      <c r="R36" s="159"/>
      <c r="S36" s="158"/>
      <c r="T36" s="160"/>
      <c r="U36" s="159"/>
      <c r="V36" s="160"/>
      <c r="W36" s="160"/>
      <c r="X36" s="161"/>
    </row>
    <row r="37" spans="1:25" ht="10.5" customHeight="1">
      <c r="A37" s="153"/>
      <c r="B37" s="80"/>
      <c r="C37" s="80"/>
      <c r="D37" s="80"/>
      <c r="E37" s="80"/>
      <c r="F37" s="106"/>
      <c r="G37" s="164"/>
      <c r="H37" s="107"/>
      <c r="I37" s="107"/>
      <c r="J37" s="106"/>
      <c r="K37" s="106"/>
      <c r="L37" s="165"/>
      <c r="M37" s="107"/>
      <c r="N37" s="106"/>
      <c r="O37" s="108"/>
      <c r="P37" s="108"/>
      <c r="Q37" s="108"/>
      <c r="R37" s="108"/>
      <c r="S37" s="107"/>
      <c r="T37" s="109"/>
      <c r="U37" s="108"/>
      <c r="V37" s="109"/>
      <c r="W37" s="109"/>
      <c r="X37" s="214"/>
    </row>
    <row r="38" spans="1:25" ht="15" customHeight="1">
      <c r="A38" s="53" t="s">
        <v>59</v>
      </c>
      <c r="B38" s="7" t="s">
        <v>24</v>
      </c>
      <c r="C38" s="7" t="s">
        <v>108</v>
      </c>
      <c r="D38" s="8"/>
      <c r="E38" s="8">
        <v>100</v>
      </c>
      <c r="F38" s="32">
        <v>9.1999999999999998E-2</v>
      </c>
      <c r="G38" s="18"/>
      <c r="H38" s="9">
        <v>122</v>
      </c>
      <c r="I38" s="9">
        <v>37</v>
      </c>
      <c r="J38" s="28">
        <v>6.9581999999999997</v>
      </c>
      <c r="K38" s="28">
        <v>6.8791000000000002</v>
      </c>
      <c r="L38" s="28">
        <v>4.5110000000000001</v>
      </c>
      <c r="M38" s="9"/>
      <c r="N38" s="28">
        <v>2.6549</v>
      </c>
      <c r="O38" s="10">
        <v>5640.39</v>
      </c>
      <c r="P38" s="10">
        <v>5638</v>
      </c>
      <c r="Q38" s="10">
        <v>5647</v>
      </c>
      <c r="R38" s="10">
        <v>5633</v>
      </c>
      <c r="S38" s="9">
        <f>U38-R38</f>
        <v>14</v>
      </c>
      <c r="T38" s="11">
        <f>O38-R38</f>
        <v>7.3900000000003274</v>
      </c>
      <c r="U38" s="10">
        <v>5647</v>
      </c>
      <c r="V38" s="36">
        <f>P38-O38</f>
        <v>-2.3900000000003274</v>
      </c>
      <c r="W38" s="36">
        <f>Q38-O38</f>
        <v>6.6099999999996726</v>
      </c>
      <c r="X38" s="55">
        <f>U38-O38</f>
        <v>6.6099999999996726</v>
      </c>
    </row>
    <row r="39" spans="1:25" ht="15" customHeight="1">
      <c r="A39" s="53" t="s">
        <v>59</v>
      </c>
      <c r="B39" s="7" t="s">
        <v>33</v>
      </c>
      <c r="C39" s="7" t="s">
        <v>108</v>
      </c>
      <c r="D39" s="8"/>
      <c r="E39" s="152">
        <v>500</v>
      </c>
      <c r="F39" s="32">
        <v>9.1999999999999998E-2</v>
      </c>
      <c r="G39" s="18"/>
      <c r="H39" s="9">
        <v>170</v>
      </c>
      <c r="I39" s="9">
        <v>42</v>
      </c>
      <c r="J39" s="28">
        <v>9.6153999999999993</v>
      </c>
      <c r="K39" s="28">
        <v>9.5310000000000006</v>
      </c>
      <c r="L39" s="28">
        <v>4.5110000000000001</v>
      </c>
      <c r="M39" s="9"/>
      <c r="N39" s="28">
        <v>4.1768999999999998</v>
      </c>
      <c r="O39" s="10">
        <v>5642.03</v>
      </c>
      <c r="P39" s="10">
        <v>5638</v>
      </c>
      <c r="Q39" s="10">
        <v>5647</v>
      </c>
      <c r="R39" s="10">
        <v>5633</v>
      </c>
      <c r="S39" s="9">
        <f>U39-R39</f>
        <v>14</v>
      </c>
      <c r="T39" s="11">
        <f>O39-R39</f>
        <v>9.0299999999997453</v>
      </c>
      <c r="U39" s="10">
        <v>5647</v>
      </c>
      <c r="V39" s="36">
        <f>P39-O39</f>
        <v>-4.0299999999997453</v>
      </c>
      <c r="W39" s="36">
        <f>Q39-O39</f>
        <v>4.9700000000002547</v>
      </c>
      <c r="X39" s="55">
        <f>U39-O39</f>
        <v>4.9700000000002547</v>
      </c>
    </row>
    <row r="40" spans="1:25" ht="10.5" customHeight="1">
      <c r="A40" s="53"/>
      <c r="B40" s="7"/>
      <c r="C40" s="7"/>
      <c r="D40" s="8"/>
      <c r="E40" s="152"/>
      <c r="F40" s="32"/>
      <c r="G40" s="18"/>
      <c r="H40" s="9"/>
      <c r="I40" s="9"/>
      <c r="J40" s="28"/>
      <c r="K40" s="28"/>
      <c r="L40" s="28"/>
      <c r="M40" s="9"/>
      <c r="N40" s="28"/>
      <c r="O40" s="10"/>
      <c r="P40" s="10"/>
      <c r="Q40" s="10"/>
      <c r="R40" s="10"/>
      <c r="S40" s="9"/>
      <c r="T40" s="11"/>
      <c r="U40" s="10"/>
      <c r="V40" s="36"/>
      <c r="W40" s="36"/>
      <c r="X40" s="55"/>
    </row>
    <row r="41" spans="1:25" ht="14.25" customHeight="1">
      <c r="A41" s="53" t="s">
        <v>94</v>
      </c>
      <c r="B41" s="7" t="s">
        <v>61</v>
      </c>
      <c r="C41" s="7" t="s">
        <v>108</v>
      </c>
      <c r="D41" s="8"/>
      <c r="E41" s="8">
        <v>100</v>
      </c>
      <c r="F41" s="32">
        <v>0.62</v>
      </c>
      <c r="G41" s="18"/>
      <c r="H41" s="9">
        <v>755</v>
      </c>
      <c r="I41" s="9">
        <v>74</v>
      </c>
      <c r="J41" s="28">
        <v>41.861899999999999</v>
      </c>
      <c r="K41" s="28">
        <v>41.173900000000003</v>
      </c>
      <c r="L41" s="28">
        <v>41.1267</v>
      </c>
      <c r="M41" s="9"/>
      <c r="N41" s="28">
        <v>27.765699999999999</v>
      </c>
      <c r="O41" s="10">
        <v>5598.96</v>
      </c>
      <c r="P41" s="10">
        <v>5595</v>
      </c>
      <c r="Q41" s="10">
        <v>5601</v>
      </c>
      <c r="R41" s="10">
        <v>5589</v>
      </c>
      <c r="S41" s="9">
        <f>U41-R41</f>
        <v>13</v>
      </c>
      <c r="T41" s="11">
        <f>O41-R41</f>
        <v>9.9600000000000364</v>
      </c>
      <c r="U41" s="10">
        <v>5602</v>
      </c>
      <c r="V41" s="36">
        <f>P41-O41</f>
        <v>-3.9600000000000364</v>
      </c>
      <c r="W41" s="36">
        <f>Q41-O41</f>
        <v>2.0399999999999636</v>
      </c>
      <c r="X41" s="55">
        <f>U41-O41</f>
        <v>3.0399999999999636</v>
      </c>
    </row>
    <row r="42" spans="1:25" ht="14.25" customHeight="1">
      <c r="A42" s="53" t="s">
        <v>60</v>
      </c>
      <c r="B42" s="7" t="s">
        <v>33</v>
      </c>
      <c r="C42" s="7" t="s">
        <v>108</v>
      </c>
      <c r="D42" s="8"/>
      <c r="E42" s="152">
        <v>500</v>
      </c>
      <c r="F42" s="32">
        <v>0.62</v>
      </c>
      <c r="G42" s="18"/>
      <c r="H42" s="9">
        <v>1089</v>
      </c>
      <c r="I42" s="9">
        <v>222</v>
      </c>
      <c r="J42" s="28">
        <v>58.777500000000003</v>
      </c>
      <c r="K42" s="28">
        <v>58.0762</v>
      </c>
      <c r="L42" s="28">
        <v>41.1267</v>
      </c>
      <c r="M42" s="9"/>
      <c r="N42" s="28">
        <v>39.5777</v>
      </c>
      <c r="O42" s="10">
        <v>5601.65</v>
      </c>
      <c r="P42" s="10">
        <v>5595</v>
      </c>
      <c r="Q42" s="10">
        <v>5601</v>
      </c>
      <c r="R42" s="10">
        <v>5589</v>
      </c>
      <c r="S42" s="9">
        <f>U42-R42</f>
        <v>13</v>
      </c>
      <c r="T42" s="11">
        <f>O42-R42</f>
        <v>12.649999999999636</v>
      </c>
      <c r="U42" s="10">
        <v>5602</v>
      </c>
      <c r="V42" s="36">
        <f>P42-O42</f>
        <v>-6.6499999999996362</v>
      </c>
      <c r="W42" s="36">
        <f>Q42-O42</f>
        <v>-0.6499999999996362</v>
      </c>
      <c r="X42" s="55">
        <f>U42-O42</f>
        <v>0.3500000000003638</v>
      </c>
    </row>
    <row r="43" spans="1:25" ht="10.5" customHeight="1">
      <c r="A43" s="53"/>
      <c r="B43" s="7"/>
      <c r="C43" s="7"/>
      <c r="D43" s="8"/>
      <c r="E43" s="8"/>
      <c r="F43" s="32"/>
      <c r="G43" s="18"/>
      <c r="H43" s="9"/>
      <c r="I43" s="9"/>
      <c r="J43" s="28"/>
      <c r="K43" s="28"/>
      <c r="L43" s="28"/>
      <c r="M43" s="9"/>
      <c r="N43" s="28"/>
      <c r="O43" s="10"/>
      <c r="P43" s="10"/>
      <c r="Q43" s="10"/>
      <c r="R43" s="10"/>
      <c r="S43" s="9"/>
      <c r="T43" s="11"/>
      <c r="U43" s="10"/>
      <c r="V43" s="36"/>
      <c r="W43" s="36"/>
      <c r="X43" s="55"/>
    </row>
    <row r="44" spans="1:25" ht="14.25" customHeight="1">
      <c r="A44" s="53" t="s">
        <v>105</v>
      </c>
      <c r="B44" s="7" t="s">
        <v>24</v>
      </c>
      <c r="C44" s="7" t="s">
        <v>108</v>
      </c>
      <c r="D44" s="8"/>
      <c r="E44" s="8">
        <v>100</v>
      </c>
      <c r="F44" s="32">
        <v>4.024</v>
      </c>
      <c r="G44" s="37"/>
      <c r="H44" s="9">
        <v>3408</v>
      </c>
      <c r="I44" s="65">
        <v>1499</v>
      </c>
      <c r="J44" s="28">
        <v>288.41430000000003</v>
      </c>
      <c r="K44" s="28">
        <v>286.55360000000002</v>
      </c>
      <c r="L44" s="28">
        <v>155.26560000000001</v>
      </c>
      <c r="M44" s="9"/>
      <c r="N44" s="28">
        <v>92.538799999999995</v>
      </c>
      <c r="O44" s="10">
        <v>5293.53</v>
      </c>
      <c r="P44" s="10">
        <v>5285</v>
      </c>
      <c r="Q44" s="10">
        <v>5297</v>
      </c>
      <c r="R44" s="10">
        <v>5279</v>
      </c>
      <c r="S44" s="9">
        <f>U44-R44</f>
        <v>18</v>
      </c>
      <c r="T44" s="11">
        <f>O44-R44</f>
        <v>14.529999999999745</v>
      </c>
      <c r="U44" s="10">
        <v>5297</v>
      </c>
      <c r="V44" s="36">
        <f>P44-O44</f>
        <v>-8.5299999999997453</v>
      </c>
      <c r="W44" s="36">
        <f>Q44-O44</f>
        <v>3.4700000000002547</v>
      </c>
      <c r="X44" s="55">
        <f>U44-O44</f>
        <v>3.4700000000002547</v>
      </c>
      <c r="Y44" s="80"/>
    </row>
    <row r="45" spans="1:25" ht="14.25" customHeight="1">
      <c r="A45" s="148" t="s">
        <v>105</v>
      </c>
      <c r="B45" s="38" t="s">
        <v>33</v>
      </c>
      <c r="C45" s="38" t="s">
        <v>108</v>
      </c>
      <c r="D45" s="61"/>
      <c r="E45" s="154">
        <v>500</v>
      </c>
      <c r="F45" s="33">
        <v>4.024</v>
      </c>
      <c r="G45" s="62"/>
      <c r="H45" s="21">
        <v>4983</v>
      </c>
      <c r="I45" s="64">
        <v>2421</v>
      </c>
      <c r="J45" s="29">
        <v>401.44290000000001</v>
      </c>
      <c r="K45" s="29">
        <v>400.5521</v>
      </c>
      <c r="L45" s="29">
        <v>155.26560000000001</v>
      </c>
      <c r="M45" s="21"/>
      <c r="N45" s="29">
        <v>132.351</v>
      </c>
      <c r="O45" s="23">
        <v>5297.69</v>
      </c>
      <c r="P45" s="23">
        <v>5285</v>
      </c>
      <c r="Q45" s="23">
        <v>5297</v>
      </c>
      <c r="R45" s="23">
        <v>5279</v>
      </c>
      <c r="S45" s="21">
        <f>U45-R45</f>
        <v>18</v>
      </c>
      <c r="T45" s="22">
        <f>O45-R45</f>
        <v>18.6899999999996</v>
      </c>
      <c r="U45" s="23">
        <v>5297</v>
      </c>
      <c r="V45" s="63">
        <f>P45-O45</f>
        <v>-12.6899999999996</v>
      </c>
      <c r="W45" s="63">
        <f>Q45-O45</f>
        <v>-0.68999999999959982</v>
      </c>
      <c r="X45" s="151">
        <f>U45-O45</f>
        <v>-0.68999999999959982</v>
      </c>
      <c r="Y45" s="80"/>
    </row>
    <row r="46" spans="1:25" ht="17.25" customHeight="1">
      <c r="A46" s="218" t="s">
        <v>101</v>
      </c>
      <c r="B46" s="219"/>
      <c r="C46" s="219"/>
      <c r="D46" s="219"/>
      <c r="E46" s="219"/>
      <c r="F46" s="220"/>
      <c r="G46" s="219"/>
      <c r="H46" s="219"/>
      <c r="I46" s="219"/>
      <c r="J46" s="219"/>
      <c r="K46" s="219"/>
      <c r="L46" s="220"/>
      <c r="M46" s="219"/>
      <c r="N46" s="220"/>
      <c r="O46" s="219"/>
      <c r="P46" s="219"/>
      <c r="Q46" s="219"/>
      <c r="R46" s="219"/>
      <c r="S46" s="219"/>
      <c r="T46" s="219"/>
      <c r="U46" s="219"/>
      <c r="V46" s="219"/>
      <c r="W46" s="219"/>
      <c r="X46" s="221"/>
      <c r="Y46" s="80"/>
    </row>
    <row r="47" spans="1:25" ht="17.25" customHeight="1">
      <c r="A47" s="218" t="s">
        <v>122</v>
      </c>
      <c r="B47" s="219"/>
      <c r="C47" s="219"/>
      <c r="D47" s="219"/>
      <c r="E47" s="219"/>
      <c r="F47" s="220"/>
      <c r="G47" s="219"/>
      <c r="H47" s="219"/>
      <c r="I47" s="219"/>
      <c r="J47" s="219"/>
      <c r="K47" s="219"/>
      <c r="L47" s="220"/>
      <c r="M47" s="219"/>
      <c r="N47" s="220"/>
      <c r="O47" s="219"/>
      <c r="P47" s="219"/>
      <c r="Q47" s="219"/>
      <c r="R47" s="219"/>
      <c r="S47" s="219"/>
      <c r="T47" s="219"/>
      <c r="U47" s="219"/>
      <c r="V47" s="219"/>
      <c r="W47" s="219"/>
      <c r="X47" s="221"/>
      <c r="Y47" s="80"/>
    </row>
    <row r="48" spans="1:25" ht="17.25" customHeight="1">
      <c r="A48" s="218" t="s">
        <v>97</v>
      </c>
      <c r="B48" s="219"/>
      <c r="C48" s="219"/>
      <c r="D48" s="219"/>
      <c r="E48" s="219"/>
      <c r="F48" s="220"/>
      <c r="G48" s="219"/>
      <c r="H48" s="219"/>
      <c r="I48" s="219"/>
      <c r="J48" s="219"/>
      <c r="K48" s="219"/>
      <c r="L48" s="220"/>
      <c r="M48" s="219"/>
      <c r="N48" s="220"/>
      <c r="O48" s="219"/>
      <c r="P48" s="219"/>
      <c r="Q48" s="219"/>
      <c r="R48" s="219"/>
      <c r="S48" s="219"/>
      <c r="T48" s="219"/>
      <c r="U48" s="219"/>
      <c r="V48" s="219"/>
      <c r="W48" s="219"/>
      <c r="X48" s="221"/>
      <c r="Y48" s="80"/>
    </row>
    <row r="49" spans="1:25" ht="17.25" customHeight="1">
      <c r="A49" s="218" t="s">
        <v>123</v>
      </c>
      <c r="B49" s="219"/>
      <c r="C49" s="219"/>
      <c r="D49" s="219"/>
      <c r="E49" s="219"/>
      <c r="F49" s="220"/>
      <c r="G49" s="219"/>
      <c r="H49" s="219"/>
      <c r="I49" s="219"/>
      <c r="J49" s="219"/>
      <c r="K49" s="219"/>
      <c r="L49" s="220"/>
      <c r="M49" s="219"/>
      <c r="N49" s="220"/>
      <c r="O49" s="219"/>
      <c r="P49" s="219"/>
      <c r="Q49" s="219"/>
      <c r="R49" s="219"/>
      <c r="S49" s="219"/>
      <c r="T49" s="219"/>
      <c r="U49" s="219"/>
      <c r="V49" s="219"/>
      <c r="W49" s="219"/>
      <c r="X49" s="221"/>
      <c r="Y49" s="80"/>
    </row>
    <row r="50" spans="1:25">
      <c r="A50" s="222" t="s">
        <v>124</v>
      </c>
      <c r="B50" s="223"/>
      <c r="C50" s="223"/>
      <c r="D50" s="223"/>
      <c r="E50" s="223"/>
      <c r="F50" s="224"/>
      <c r="G50" s="223"/>
      <c r="H50" s="223"/>
      <c r="I50" s="223"/>
      <c r="J50" s="223"/>
      <c r="K50" s="223"/>
      <c r="L50" s="224"/>
      <c r="M50" s="223"/>
      <c r="N50" s="224"/>
      <c r="O50" s="223"/>
      <c r="P50" s="223"/>
      <c r="Q50" s="223"/>
      <c r="R50" s="223"/>
      <c r="S50" s="223"/>
      <c r="T50" s="223"/>
      <c r="U50" s="223"/>
      <c r="V50" s="223"/>
      <c r="W50" s="223"/>
      <c r="X50" s="225"/>
    </row>
    <row r="51" spans="1:25" s="254" customFormat="1">
      <c r="A51" s="210" t="s">
        <v>128</v>
      </c>
      <c r="B51" s="211"/>
      <c r="C51" s="211"/>
      <c r="D51" s="211"/>
      <c r="E51" s="211"/>
      <c r="F51" s="212"/>
      <c r="G51" s="211"/>
      <c r="H51" s="211"/>
      <c r="I51" s="211"/>
      <c r="J51" s="211"/>
      <c r="K51" s="211"/>
      <c r="L51" s="212"/>
      <c r="M51" s="211"/>
      <c r="N51" s="212"/>
      <c r="O51" s="211"/>
      <c r="P51" s="211"/>
      <c r="Q51" s="211"/>
      <c r="R51" s="211"/>
      <c r="S51" s="211"/>
      <c r="T51" s="211"/>
      <c r="U51" s="211"/>
      <c r="V51" s="211"/>
      <c r="W51" s="211"/>
      <c r="X51" s="213"/>
    </row>
    <row r="52" spans="1:25" ht="13.5" customHeight="1">
      <c r="A52" s="215" t="s">
        <v>127</v>
      </c>
      <c r="B52" s="216"/>
      <c r="C52" s="216"/>
      <c r="D52" s="216"/>
      <c r="E52" s="216"/>
      <c r="F52" s="216"/>
      <c r="G52" s="216"/>
      <c r="H52" s="216"/>
      <c r="I52" s="216"/>
      <c r="J52" s="216"/>
      <c r="K52" s="216"/>
      <c r="L52" s="216"/>
      <c r="M52" s="216"/>
      <c r="N52" s="216"/>
      <c r="O52" s="216"/>
      <c r="P52" s="216"/>
      <c r="Q52" s="216"/>
      <c r="R52" s="216"/>
      <c r="S52" s="216"/>
      <c r="T52" s="216"/>
      <c r="U52" s="216"/>
      <c r="V52" s="216"/>
      <c r="W52" s="216"/>
      <c r="X52" s="217"/>
    </row>
    <row r="53" spans="1:25" ht="13.5" customHeight="1">
      <c r="A53" s="215"/>
      <c r="B53" s="216"/>
      <c r="C53" s="216"/>
      <c r="D53" s="216"/>
      <c r="E53" s="216"/>
      <c r="F53" s="216"/>
      <c r="G53" s="216"/>
      <c r="H53" s="216"/>
      <c r="I53" s="216"/>
      <c r="J53" s="216"/>
      <c r="K53" s="216"/>
      <c r="L53" s="216"/>
      <c r="M53" s="216"/>
      <c r="N53" s="216"/>
      <c r="O53" s="216"/>
      <c r="P53" s="216"/>
      <c r="Q53" s="216"/>
      <c r="R53" s="216"/>
      <c r="S53" s="216"/>
      <c r="T53" s="216"/>
      <c r="U53" s="216"/>
      <c r="V53" s="216"/>
      <c r="W53" s="216"/>
      <c r="X53" s="217"/>
    </row>
    <row r="54" spans="1:25" ht="14.25" thickBot="1">
      <c r="A54" s="203" t="s">
        <v>96</v>
      </c>
      <c r="B54" s="204"/>
      <c r="C54" s="204"/>
      <c r="D54" s="204"/>
      <c r="E54" s="204"/>
      <c r="F54" s="205"/>
      <c r="G54" s="204"/>
      <c r="H54" s="207"/>
      <c r="I54" s="207"/>
      <c r="J54" s="205"/>
      <c r="K54" s="205"/>
      <c r="L54" s="205"/>
      <c r="M54" s="207"/>
      <c r="N54" s="205"/>
      <c r="O54" s="206"/>
      <c r="P54" s="206"/>
      <c r="Q54" s="206"/>
      <c r="R54" s="206"/>
      <c r="S54" s="207"/>
      <c r="T54" s="208"/>
      <c r="U54" s="206"/>
      <c r="V54" s="208"/>
      <c r="W54" s="208"/>
      <c r="X54" s="209"/>
    </row>
    <row r="55" spans="1:25">
      <c r="F55" s="2"/>
      <c r="H55" s="2"/>
      <c r="I55" s="2"/>
      <c r="J55" s="2"/>
      <c r="K55" s="2"/>
      <c r="L55" s="2"/>
      <c r="M55" s="2"/>
      <c r="N55" s="2"/>
      <c r="O55" s="2"/>
      <c r="P55" s="2"/>
      <c r="Q55" s="2"/>
      <c r="R55" s="2"/>
      <c r="T55" s="2"/>
      <c r="U55" s="2"/>
    </row>
    <row r="59" spans="1:25" ht="23.25" hidden="1">
      <c r="K59" s="57" t="s">
        <v>65</v>
      </c>
    </row>
    <row r="60" spans="1:25" hidden="1">
      <c r="A60" s="53" t="s">
        <v>60</v>
      </c>
      <c r="B60" s="7" t="s">
        <v>24</v>
      </c>
      <c r="C60" s="7" t="s">
        <v>32</v>
      </c>
      <c r="D60" s="8"/>
      <c r="E60" s="8"/>
      <c r="F60" s="32">
        <v>0.62</v>
      </c>
      <c r="G60" s="18"/>
      <c r="H60" s="9">
        <v>755</v>
      </c>
      <c r="I60" s="9">
        <v>93</v>
      </c>
      <c r="J60" s="28">
        <v>41.861899999999999</v>
      </c>
      <c r="K60" s="28">
        <v>41.353099999999998</v>
      </c>
      <c r="L60" s="28">
        <v>46.543999999999997</v>
      </c>
      <c r="M60" s="9"/>
      <c r="N60" s="28">
        <v>26.994199999999999</v>
      </c>
      <c r="O60" s="10">
        <v>5596.64</v>
      </c>
      <c r="P60" s="10">
        <v>5595</v>
      </c>
      <c r="Q60" s="10">
        <v>5600</v>
      </c>
      <c r="R60" s="10">
        <v>5589</v>
      </c>
      <c r="S60" s="9"/>
      <c r="T60" s="11">
        <f>O60-R60</f>
        <v>7.6400000000003274</v>
      </c>
      <c r="U60" s="10">
        <v>5600</v>
      </c>
      <c r="V60" s="36">
        <f>P60-O60</f>
        <v>-1.6400000000003274</v>
      </c>
      <c r="W60" s="36"/>
      <c r="X60" s="55">
        <f>U60-O60</f>
        <v>3.3599999999996726</v>
      </c>
    </row>
    <row r="61" spans="1:25" hidden="1">
      <c r="A61" s="53" t="s">
        <v>62</v>
      </c>
      <c r="B61" s="7" t="s">
        <v>61</v>
      </c>
      <c r="C61" s="7" t="s">
        <v>32</v>
      </c>
      <c r="D61" s="8"/>
      <c r="E61" s="8"/>
      <c r="F61" s="32">
        <v>0.62</v>
      </c>
      <c r="G61" s="18"/>
      <c r="H61" s="9">
        <v>755</v>
      </c>
      <c r="I61" s="9">
        <v>270</v>
      </c>
      <c r="J61" s="28">
        <v>41.861899999999999</v>
      </c>
      <c r="K61" s="28">
        <v>41.5379</v>
      </c>
      <c r="L61" s="28">
        <v>27.841000000000001</v>
      </c>
      <c r="M61" s="9"/>
      <c r="N61" s="28">
        <v>22.484100000000002</v>
      </c>
      <c r="O61" s="10">
        <v>5600.26</v>
      </c>
      <c r="P61" s="10">
        <v>5595</v>
      </c>
      <c r="Q61" s="10">
        <v>5600</v>
      </c>
      <c r="R61" s="10">
        <v>5589</v>
      </c>
      <c r="S61" s="9"/>
      <c r="T61" s="11">
        <f>O61-R61</f>
        <v>11.260000000000218</v>
      </c>
      <c r="U61" s="10">
        <v>5602</v>
      </c>
      <c r="V61" s="36">
        <f>P61-O61</f>
        <v>-5.2600000000002183</v>
      </c>
      <c r="W61" s="36"/>
      <c r="X61" s="55">
        <f>U61-O61</f>
        <v>1.7399999999997817</v>
      </c>
    </row>
    <row r="62" spans="1:25" hidden="1">
      <c r="A62" s="53" t="s">
        <v>63</v>
      </c>
      <c r="B62" s="7" t="s">
        <v>24</v>
      </c>
      <c r="C62" s="7" t="s">
        <v>32</v>
      </c>
      <c r="D62" s="8"/>
      <c r="E62" s="8"/>
      <c r="F62" s="32">
        <v>0.62</v>
      </c>
      <c r="G62" s="18"/>
      <c r="H62" s="9">
        <v>755</v>
      </c>
      <c r="I62" s="9">
        <v>114</v>
      </c>
      <c r="J62" s="28">
        <v>41.861899999999999</v>
      </c>
      <c r="K62" s="28">
        <v>41.525399999999998</v>
      </c>
      <c r="L62" s="28">
        <v>31.876000000000001</v>
      </c>
      <c r="M62" s="9"/>
      <c r="N62" s="28">
        <v>25.935199999999998</v>
      </c>
      <c r="O62" s="10">
        <v>5600</v>
      </c>
      <c r="P62" s="10">
        <v>5595</v>
      </c>
      <c r="Q62" s="10">
        <v>5600</v>
      </c>
      <c r="R62" s="10">
        <v>5589</v>
      </c>
      <c r="S62" s="9"/>
      <c r="T62" s="11">
        <f>O62-R62</f>
        <v>11</v>
      </c>
      <c r="U62" s="10">
        <v>5602</v>
      </c>
      <c r="V62" s="36">
        <f>P62-O62</f>
        <v>-5</v>
      </c>
      <c r="W62" s="36"/>
      <c r="X62" s="55">
        <f>U62-O62</f>
        <v>2</v>
      </c>
    </row>
    <row r="63" spans="1:25" ht="40.5" hidden="1">
      <c r="A63" s="53" t="s">
        <v>62</v>
      </c>
      <c r="B63" s="7" t="s">
        <v>64</v>
      </c>
      <c r="C63" s="7" t="s">
        <v>32</v>
      </c>
      <c r="D63" s="8"/>
      <c r="E63" s="8"/>
      <c r="F63" s="32">
        <v>0.62</v>
      </c>
      <c r="G63" s="18"/>
      <c r="H63" s="9">
        <v>755</v>
      </c>
      <c r="I63" s="9">
        <v>95</v>
      </c>
      <c r="J63" s="28">
        <v>41.861899999999999</v>
      </c>
      <c r="K63" s="28">
        <v>41.207500000000003</v>
      </c>
      <c r="L63" s="28">
        <v>55.683</v>
      </c>
      <c r="M63" s="9"/>
      <c r="N63" s="28">
        <v>26.9499</v>
      </c>
      <c r="O63" s="10">
        <v>5596.96</v>
      </c>
      <c r="P63" s="10">
        <v>5595</v>
      </c>
      <c r="Q63" s="10">
        <v>5602</v>
      </c>
      <c r="R63" s="10">
        <v>5589</v>
      </c>
      <c r="S63" s="9"/>
      <c r="T63" s="11">
        <f>O63-R63</f>
        <v>7.9600000000000364</v>
      </c>
      <c r="U63" s="10">
        <v>5602</v>
      </c>
      <c r="V63" s="36">
        <f>P63-O63</f>
        <v>-1.9600000000000364</v>
      </c>
      <c r="W63" s="36"/>
      <c r="X63" s="55">
        <f>U63-O63</f>
        <v>5.0399999999999636</v>
      </c>
    </row>
  </sheetData>
  <mergeCells count="9">
    <mergeCell ref="A52:X53"/>
    <mergeCell ref="A49:X49"/>
    <mergeCell ref="A50:X50"/>
    <mergeCell ref="A1:X1"/>
    <mergeCell ref="A3:X3"/>
    <mergeCell ref="A46:X46"/>
    <mergeCell ref="A48:X48"/>
    <mergeCell ref="A2:X2"/>
    <mergeCell ref="A47:X47"/>
  </mergeCells>
  <conditionalFormatting sqref="W54:X1048576 W38:X51 W1:X4 X6 W8:X35">
    <cfRule type="cellIs" dxfId="0" priority="2" operator="lessThan">
      <formula>0</formula>
    </cfRule>
  </conditionalFormatting>
  <printOptions horizontalCentered="1" gridLines="1"/>
  <pageMargins left="0.86" right="0.3" top="0.76" bottom="0.32" header="0.41" footer="0.17"/>
  <pageSetup paperSize="3" scale="85" orientation="landscape" r:id="rId1"/>
  <headerFooter alignWithMargins="0">
    <oddHeader>&amp;C&amp;8Black Watershed Park Management Plan Version 2.0</oddHeader>
    <oddFooter xml:space="preserve">&amp;L&amp;"Arial Narrow,Regular"&amp;8&amp;Z&amp;F&amp;R&amp;"Arial Narrow,Regular" </oddFooter>
  </headerFooter>
  <ignoredErrors>
    <ignoredError sqref="V8" formula="1"/>
  </ignoredErrors>
</worksheet>
</file>

<file path=xl/worksheets/sheet2.xml><?xml version="1.0" encoding="utf-8"?>
<worksheet xmlns="http://schemas.openxmlformats.org/spreadsheetml/2006/main" xmlns:r="http://schemas.openxmlformats.org/officeDocument/2006/relationships">
  <dimension ref="A1:Z91"/>
  <sheetViews>
    <sheetView zoomScaleNormal="100" workbookViewId="0">
      <pane ySplit="6" topLeftCell="A53" activePane="bottomLeft" state="frozen"/>
      <selection pane="bottomLeft" activeCell="Q42" sqref="Q42"/>
    </sheetView>
  </sheetViews>
  <sheetFormatPr defaultRowHeight="13.5"/>
  <cols>
    <col min="1" max="1" width="12.7109375" style="2" customWidth="1"/>
    <col min="2" max="2" width="10" style="2" customWidth="1"/>
    <col min="3" max="3" width="11.7109375" style="2" customWidth="1"/>
    <col min="4" max="4" width="7.85546875" style="2" hidden="1" customWidth="1"/>
    <col min="5" max="5" width="7.85546875" style="2" customWidth="1"/>
    <col min="6" max="6" width="8.28515625" style="30" customWidth="1"/>
    <col min="7" max="7" width="8.42578125" style="2" hidden="1" customWidth="1"/>
    <col min="8" max="8" width="6.7109375" style="13" customWidth="1"/>
    <col min="9" max="9" width="7.140625" style="13" customWidth="1"/>
    <col min="10" max="10" width="7.5703125" style="30" customWidth="1"/>
    <col min="11" max="11" width="8.140625" style="30" customWidth="1"/>
    <col min="12" max="12" width="9.140625" style="30" customWidth="1"/>
    <col min="13" max="13" width="8.140625" style="13" hidden="1" customWidth="1"/>
    <col min="14" max="14" width="8" style="30" customWidth="1"/>
    <col min="15" max="15" width="8.28515625" style="78" customWidth="1"/>
    <col min="16" max="16" width="9" style="78" customWidth="1"/>
    <col min="17" max="17" width="10.42578125" style="78" customWidth="1"/>
    <col min="18" max="18" width="8.28515625" style="78" customWidth="1"/>
    <col min="19" max="19" width="8" style="78" customWidth="1"/>
    <col min="20" max="20" width="6.85546875" style="79" customWidth="1"/>
    <col min="21" max="21" width="9.42578125" style="78" customWidth="1"/>
    <col min="22" max="22" width="9.42578125" style="79" customWidth="1"/>
    <col min="23" max="23" width="10.42578125" style="79" customWidth="1"/>
    <col min="24" max="24" width="9.42578125" style="79" customWidth="1"/>
    <col min="25" max="16384" width="9.140625" style="2"/>
  </cols>
  <sheetData>
    <row r="1" spans="1:26" ht="15.75" customHeight="1">
      <c r="A1" s="242" t="s">
        <v>92</v>
      </c>
      <c r="B1" s="243"/>
      <c r="C1" s="243"/>
      <c r="D1" s="243"/>
      <c r="E1" s="243"/>
      <c r="F1" s="244"/>
      <c r="G1" s="243"/>
      <c r="H1" s="243"/>
      <c r="I1" s="243"/>
      <c r="J1" s="243"/>
      <c r="K1" s="243"/>
      <c r="L1" s="244"/>
      <c r="M1" s="243"/>
      <c r="N1" s="244"/>
      <c r="O1" s="243"/>
      <c r="P1" s="243"/>
      <c r="Q1" s="243"/>
      <c r="R1" s="243"/>
      <c r="S1" s="243"/>
      <c r="T1" s="243"/>
      <c r="U1" s="243"/>
      <c r="V1" s="243"/>
      <c r="W1" s="243"/>
      <c r="X1" s="245"/>
    </row>
    <row r="2" spans="1:26" s="1" customFormat="1" ht="18" customHeight="1">
      <c r="A2" s="246" t="s">
        <v>86</v>
      </c>
      <c r="B2" s="247"/>
      <c r="C2" s="247"/>
      <c r="D2" s="247"/>
      <c r="E2" s="247"/>
      <c r="F2" s="248"/>
      <c r="G2" s="247"/>
      <c r="H2" s="247"/>
      <c r="I2" s="247"/>
      <c r="J2" s="247"/>
      <c r="K2" s="247"/>
      <c r="L2" s="248"/>
      <c r="M2" s="247"/>
      <c r="N2" s="248"/>
      <c r="O2" s="247"/>
      <c r="P2" s="247"/>
      <c r="Q2" s="247"/>
      <c r="R2" s="247"/>
      <c r="S2" s="247"/>
      <c r="T2" s="247"/>
      <c r="U2" s="247"/>
      <c r="V2" s="247"/>
      <c r="W2" s="247"/>
      <c r="X2" s="249"/>
    </row>
    <row r="3" spans="1:26" s="1" customFormat="1" ht="18" customHeight="1">
      <c r="A3" s="250" t="s">
        <v>27</v>
      </c>
      <c r="B3" s="251"/>
      <c r="C3" s="251"/>
      <c r="D3" s="251"/>
      <c r="E3" s="251"/>
      <c r="F3" s="252"/>
      <c r="G3" s="251"/>
      <c r="H3" s="251"/>
      <c r="I3" s="251"/>
      <c r="J3" s="251"/>
      <c r="K3" s="251"/>
      <c r="L3" s="252"/>
      <c r="M3" s="251"/>
      <c r="N3" s="252"/>
      <c r="O3" s="251"/>
      <c r="P3" s="251"/>
      <c r="Q3" s="251"/>
      <c r="R3" s="251"/>
      <c r="S3" s="251"/>
      <c r="T3" s="251"/>
      <c r="U3" s="251"/>
      <c r="V3" s="251"/>
      <c r="W3" s="251"/>
      <c r="X3" s="253"/>
    </row>
    <row r="4" spans="1:26" s="1" customFormat="1" ht="102.75" customHeight="1">
      <c r="A4" s="39" t="s">
        <v>12</v>
      </c>
      <c r="B4" s="40" t="s">
        <v>10</v>
      </c>
      <c r="C4" s="40" t="s">
        <v>31</v>
      </c>
      <c r="D4" s="40" t="s">
        <v>18</v>
      </c>
      <c r="E4" s="40" t="s">
        <v>87</v>
      </c>
      <c r="F4" s="41" t="s">
        <v>20</v>
      </c>
      <c r="G4" s="42" t="s">
        <v>22</v>
      </c>
      <c r="H4" s="43" t="s">
        <v>0</v>
      </c>
      <c r="I4" s="43" t="s">
        <v>1</v>
      </c>
      <c r="J4" s="41" t="s">
        <v>9</v>
      </c>
      <c r="K4" s="41" t="s">
        <v>11</v>
      </c>
      <c r="L4" s="41" t="s">
        <v>40</v>
      </c>
      <c r="M4" s="43" t="s">
        <v>19</v>
      </c>
      <c r="N4" s="41" t="s">
        <v>19</v>
      </c>
      <c r="O4" s="44" t="s">
        <v>2</v>
      </c>
      <c r="P4" s="45" t="s">
        <v>58</v>
      </c>
      <c r="Q4" s="45" t="s">
        <v>8</v>
      </c>
      <c r="R4" s="45" t="s">
        <v>3</v>
      </c>
      <c r="S4" s="45" t="s">
        <v>66</v>
      </c>
      <c r="T4" s="46" t="s">
        <v>4</v>
      </c>
      <c r="U4" s="45" t="s">
        <v>42</v>
      </c>
      <c r="V4" s="47" t="s">
        <v>57</v>
      </c>
      <c r="W4" s="47" t="s">
        <v>90</v>
      </c>
      <c r="X4" s="48" t="s">
        <v>48</v>
      </c>
    </row>
    <row r="5" spans="1:26" s="1" customFormat="1" ht="21" customHeight="1">
      <c r="A5" s="49"/>
      <c r="B5" s="4"/>
      <c r="C5" s="4"/>
      <c r="D5" s="4"/>
      <c r="E5" s="4"/>
      <c r="F5" s="26" t="s">
        <v>21</v>
      </c>
      <c r="G5" s="16" t="s">
        <v>13</v>
      </c>
      <c r="H5" s="12" t="s">
        <v>5</v>
      </c>
      <c r="I5" s="12" t="s">
        <v>5</v>
      </c>
      <c r="J5" s="26" t="s">
        <v>6</v>
      </c>
      <c r="K5" s="26" t="s">
        <v>6</v>
      </c>
      <c r="L5" s="26" t="s">
        <v>6</v>
      </c>
      <c r="M5" s="12" t="s">
        <v>25</v>
      </c>
      <c r="N5" s="26" t="s">
        <v>6</v>
      </c>
      <c r="O5" s="24" t="s">
        <v>7</v>
      </c>
      <c r="P5" s="24" t="s">
        <v>7</v>
      </c>
      <c r="Q5" s="24" t="s">
        <v>7</v>
      </c>
      <c r="R5" s="24" t="s">
        <v>7</v>
      </c>
      <c r="S5" s="24" t="s">
        <v>7</v>
      </c>
      <c r="T5" s="6" t="s">
        <v>7</v>
      </c>
      <c r="U5" s="24" t="s">
        <v>7</v>
      </c>
      <c r="V5" s="34" t="s">
        <v>7</v>
      </c>
      <c r="W5" s="34" t="s">
        <v>7</v>
      </c>
      <c r="X5" s="50" t="s">
        <v>7</v>
      </c>
      <c r="Z5" s="3"/>
    </row>
    <row r="6" spans="1:26" s="1" customFormat="1" ht="19.5" customHeight="1">
      <c r="A6" s="51" t="s">
        <v>15</v>
      </c>
      <c r="B6" s="14" t="s">
        <v>15</v>
      </c>
      <c r="C6" s="14" t="s">
        <v>16</v>
      </c>
      <c r="D6" s="14" t="s">
        <v>15</v>
      </c>
      <c r="E6" s="14"/>
      <c r="F6" s="27" t="s">
        <v>13</v>
      </c>
      <c r="G6" s="19" t="s">
        <v>13</v>
      </c>
      <c r="H6" s="15" t="s">
        <v>17</v>
      </c>
      <c r="I6" s="15" t="s">
        <v>17</v>
      </c>
      <c r="J6" s="27" t="s">
        <v>17</v>
      </c>
      <c r="K6" s="27" t="s">
        <v>17</v>
      </c>
      <c r="L6" s="27" t="s">
        <v>14</v>
      </c>
      <c r="M6" s="15" t="s">
        <v>17</v>
      </c>
      <c r="N6" s="27" t="s">
        <v>17</v>
      </c>
      <c r="O6" s="25" t="s">
        <v>17</v>
      </c>
      <c r="P6" s="25" t="s">
        <v>14</v>
      </c>
      <c r="Q6" s="25" t="s">
        <v>14</v>
      </c>
      <c r="R6" s="25" t="s">
        <v>14</v>
      </c>
      <c r="S6" s="25" t="s">
        <v>14</v>
      </c>
      <c r="T6" s="20" t="s">
        <v>13</v>
      </c>
      <c r="U6" s="25" t="s">
        <v>14</v>
      </c>
      <c r="V6" s="35" t="s">
        <v>23</v>
      </c>
      <c r="W6" s="35"/>
      <c r="X6" s="52" t="s">
        <v>23</v>
      </c>
      <c r="Z6" s="3"/>
    </row>
    <row r="7" spans="1:26" ht="19.5" customHeight="1">
      <c r="A7" s="5"/>
      <c r="B7" s="5"/>
      <c r="C7" s="5"/>
      <c r="D7" s="5"/>
      <c r="E7" s="5"/>
      <c r="F7" s="26"/>
      <c r="G7" s="16"/>
      <c r="H7" s="12"/>
      <c r="I7" s="12"/>
      <c r="J7" s="26"/>
      <c r="K7" s="26"/>
      <c r="L7" s="26"/>
      <c r="M7" s="12"/>
      <c r="N7" s="26"/>
      <c r="O7" s="82"/>
      <c r="P7" s="82"/>
      <c r="Q7" s="82"/>
      <c r="R7" s="82"/>
      <c r="S7" s="82"/>
      <c r="T7" s="83"/>
      <c r="U7" s="82"/>
      <c r="V7" s="84"/>
      <c r="W7" s="84"/>
      <c r="X7" s="85"/>
      <c r="Z7" s="80"/>
    </row>
    <row r="8" spans="1:26" ht="24" customHeight="1">
      <c r="A8" s="7" t="s">
        <v>34</v>
      </c>
      <c r="B8" s="7" t="s">
        <v>26</v>
      </c>
      <c r="C8" s="7" t="s">
        <v>50</v>
      </c>
      <c r="D8" s="86"/>
      <c r="E8" s="8" t="s">
        <v>88</v>
      </c>
      <c r="F8" s="32">
        <v>1.54E-2</v>
      </c>
      <c r="G8" s="17"/>
      <c r="H8" s="9">
        <v>19</v>
      </c>
      <c r="I8" s="9">
        <v>1</v>
      </c>
      <c r="J8" s="28">
        <v>0.56899999999999995</v>
      </c>
      <c r="K8" s="28">
        <v>0.56799999999999995</v>
      </c>
      <c r="L8" s="28">
        <v>5.8266999999999998</v>
      </c>
      <c r="M8" s="9"/>
      <c r="N8" s="28">
        <v>0.45889999999999997</v>
      </c>
      <c r="O8" s="10">
        <v>5657.12</v>
      </c>
      <c r="P8" s="10">
        <v>5655.88</v>
      </c>
      <c r="Q8" s="10">
        <v>5660</v>
      </c>
      <c r="R8" s="10">
        <v>5655.88</v>
      </c>
      <c r="S8" s="10">
        <f t="shared" ref="S8:S9" si="0">U8-R8</f>
        <v>9.1199999999998909</v>
      </c>
      <c r="T8" s="11">
        <f t="shared" ref="T8:T9" si="1">O8-R8</f>
        <v>1.2399999999997817</v>
      </c>
      <c r="U8" s="10">
        <v>5665</v>
      </c>
      <c r="V8" s="87">
        <f>+P8-O8</f>
        <v>-1.2399999999997817</v>
      </c>
      <c r="W8" s="87">
        <f>Q8-O8</f>
        <v>2.8800000000001091</v>
      </c>
      <c r="X8" s="88">
        <f>+U8-O8</f>
        <v>7.8800000000001091</v>
      </c>
    </row>
    <row r="9" spans="1:26" ht="22.5">
      <c r="A9" s="54" t="s">
        <v>33</v>
      </c>
      <c r="B9" s="7" t="s">
        <v>33</v>
      </c>
      <c r="C9" s="7" t="s">
        <v>91</v>
      </c>
      <c r="D9" s="86"/>
      <c r="E9" s="8" t="s">
        <v>88</v>
      </c>
      <c r="F9" s="32">
        <v>1.54E-2</v>
      </c>
      <c r="G9" s="17"/>
      <c r="H9" s="9">
        <v>32</v>
      </c>
      <c r="I9" s="9">
        <v>2</v>
      </c>
      <c r="J9" s="28">
        <v>1.36</v>
      </c>
      <c r="K9" s="28">
        <v>1.3533999999999999</v>
      </c>
      <c r="L9" s="28">
        <v>5.8266999999999998</v>
      </c>
      <c r="M9" s="9"/>
      <c r="N9" s="28">
        <v>0.96340000000000003</v>
      </c>
      <c r="O9" s="10">
        <v>5658.41</v>
      </c>
      <c r="P9" s="10">
        <v>5655.88</v>
      </c>
      <c r="Q9" s="10">
        <v>5660</v>
      </c>
      <c r="R9" s="10">
        <v>5655.88</v>
      </c>
      <c r="S9" s="10">
        <f t="shared" si="0"/>
        <v>9.1199999999998909</v>
      </c>
      <c r="T9" s="11">
        <f t="shared" si="1"/>
        <v>2.5299999999997453</v>
      </c>
      <c r="U9" s="10">
        <v>5665</v>
      </c>
      <c r="V9" s="87">
        <f t="shared" ref="V9" si="2">+P9-O9</f>
        <v>-2.5299999999997453</v>
      </c>
      <c r="W9" s="87">
        <f t="shared" ref="W9" si="3">Q9-O9</f>
        <v>1.5900000000001455</v>
      </c>
      <c r="X9" s="88">
        <f t="shared" ref="X9" si="4">+U9-O9</f>
        <v>6.5900000000001455</v>
      </c>
    </row>
    <row r="10" spans="1:26" ht="23.25" customHeight="1">
      <c r="A10" s="53"/>
      <c r="B10" s="7"/>
      <c r="C10" s="7"/>
      <c r="D10" s="8"/>
      <c r="E10" s="8"/>
      <c r="F10" s="32"/>
      <c r="G10" s="18"/>
      <c r="H10" s="9"/>
      <c r="I10" s="9"/>
      <c r="J10" s="28"/>
      <c r="K10" s="28"/>
      <c r="L10" s="28"/>
      <c r="M10" s="9"/>
      <c r="N10" s="28"/>
      <c r="O10" s="10"/>
      <c r="P10" s="10"/>
      <c r="Q10" s="10"/>
      <c r="R10" s="10"/>
      <c r="S10" s="10"/>
      <c r="T10" s="11"/>
      <c r="U10" s="10"/>
      <c r="V10" s="36"/>
      <c r="W10" s="36"/>
      <c r="X10" s="55"/>
    </row>
    <row r="11" spans="1:26" ht="22.5">
      <c r="A11" s="53" t="s">
        <v>29</v>
      </c>
      <c r="B11" s="7" t="s">
        <v>33</v>
      </c>
      <c r="C11" s="7" t="s">
        <v>50</v>
      </c>
      <c r="D11" s="8"/>
      <c r="E11" s="8" t="s">
        <v>88</v>
      </c>
      <c r="F11" s="32">
        <v>0.25580000000000003</v>
      </c>
      <c r="G11" s="18"/>
      <c r="H11" s="9">
        <v>297</v>
      </c>
      <c r="I11" s="9">
        <v>35</v>
      </c>
      <c r="J11" s="28">
        <v>15.147500000000001</v>
      </c>
      <c r="K11" s="28">
        <v>15.147</v>
      </c>
      <c r="L11" s="28">
        <v>25.5</v>
      </c>
      <c r="M11" s="9"/>
      <c r="N11" s="28">
        <v>9.2063000000000006</v>
      </c>
      <c r="O11" s="10">
        <v>5617.06</v>
      </c>
      <c r="P11" s="10">
        <v>5616.73</v>
      </c>
      <c r="Q11" s="10">
        <v>5620</v>
      </c>
      <c r="R11" s="10">
        <v>5606</v>
      </c>
      <c r="S11" s="10">
        <f t="shared" ref="S11:S16" si="5">U11-R11</f>
        <v>16</v>
      </c>
      <c r="T11" s="11">
        <f>O11-R11</f>
        <v>11.0600000000004</v>
      </c>
      <c r="U11" s="10">
        <v>5622</v>
      </c>
      <c r="V11" s="36">
        <f>+P11-O11</f>
        <v>-0.33000000000083674</v>
      </c>
      <c r="W11" s="36">
        <f>Q11-O11</f>
        <v>2.9399999999995998</v>
      </c>
      <c r="X11" s="55">
        <f>+U11-O11</f>
        <v>4.9399999999995998</v>
      </c>
    </row>
    <row r="12" spans="1:26" ht="22.5">
      <c r="A12" s="54" t="s">
        <v>33</v>
      </c>
      <c r="B12" s="7" t="s">
        <v>33</v>
      </c>
      <c r="C12" s="7" t="s">
        <v>91</v>
      </c>
      <c r="D12" s="8"/>
      <c r="E12" s="8" t="s">
        <v>88</v>
      </c>
      <c r="F12" s="32">
        <v>0.25580000000000003</v>
      </c>
      <c r="G12" s="18"/>
      <c r="H12" s="9">
        <v>349</v>
      </c>
      <c r="I12" s="9">
        <v>37</v>
      </c>
      <c r="J12" s="28">
        <v>20.314800000000002</v>
      </c>
      <c r="K12" s="28">
        <v>20.324400000000001</v>
      </c>
      <c r="L12" s="28">
        <v>25.5</v>
      </c>
      <c r="M12" s="9"/>
      <c r="N12" s="28">
        <v>11.8589</v>
      </c>
      <c r="O12" s="10">
        <v>5618.35</v>
      </c>
      <c r="P12" s="10">
        <v>5616.73</v>
      </c>
      <c r="Q12" s="10">
        <v>5620</v>
      </c>
      <c r="R12" s="10">
        <v>5606</v>
      </c>
      <c r="S12" s="10">
        <f t="shared" si="5"/>
        <v>16</v>
      </c>
      <c r="T12" s="11">
        <f>O12-R12</f>
        <v>12.350000000000364</v>
      </c>
      <c r="U12" s="10">
        <v>5622</v>
      </c>
      <c r="V12" s="36">
        <f>+P12-O12</f>
        <v>-1.6200000000008004</v>
      </c>
      <c r="W12" s="36">
        <f>Q12-O12</f>
        <v>1.6499999999996362</v>
      </c>
      <c r="X12" s="55">
        <f>+U12-O12</f>
        <v>3.6499999999996362</v>
      </c>
    </row>
    <row r="13" spans="1:26" ht="36.75" customHeight="1">
      <c r="A13" s="54"/>
      <c r="B13" s="7"/>
      <c r="C13" s="7"/>
      <c r="D13" s="8"/>
      <c r="E13" s="8"/>
      <c r="F13" s="32"/>
      <c r="G13" s="17"/>
      <c r="H13" s="9"/>
      <c r="I13" s="9"/>
      <c r="J13" s="28"/>
      <c r="K13" s="28"/>
      <c r="L13" s="32"/>
      <c r="M13" s="9"/>
      <c r="N13" s="28"/>
      <c r="O13" s="10"/>
      <c r="P13" s="31"/>
      <c r="Q13" s="31"/>
      <c r="R13" s="31"/>
      <c r="S13" s="31"/>
      <c r="T13" s="11"/>
      <c r="U13" s="31"/>
      <c r="V13" s="36"/>
      <c r="W13" s="36"/>
      <c r="X13" s="55"/>
    </row>
    <row r="14" spans="1:26" ht="25.5">
      <c r="A14" s="53" t="s">
        <v>35</v>
      </c>
      <c r="B14" s="7" t="s">
        <v>33</v>
      </c>
      <c r="C14" s="7" t="s">
        <v>50</v>
      </c>
      <c r="D14" s="8"/>
      <c r="E14" s="8" t="s">
        <v>88</v>
      </c>
      <c r="F14" s="32">
        <v>0.62</v>
      </c>
      <c r="G14" s="18"/>
      <c r="H14" s="9">
        <v>242</v>
      </c>
      <c r="I14" s="9">
        <v>235</v>
      </c>
      <c r="J14" s="28">
        <v>10.222</v>
      </c>
      <c r="K14" s="28">
        <v>9.7210000000000001</v>
      </c>
      <c r="L14" s="28">
        <v>2.6758999999999999</v>
      </c>
      <c r="M14" s="9"/>
      <c r="N14" s="28">
        <v>1.593</v>
      </c>
      <c r="O14" s="10">
        <v>5568.38</v>
      </c>
      <c r="P14" s="10">
        <v>5561.13</v>
      </c>
      <c r="Q14" s="10">
        <v>5567.26</v>
      </c>
      <c r="R14" s="10">
        <v>5560</v>
      </c>
      <c r="S14" s="10">
        <f t="shared" si="5"/>
        <v>11</v>
      </c>
      <c r="T14" s="11">
        <f>O14-R14</f>
        <v>8.3800000000001091</v>
      </c>
      <c r="U14" s="10">
        <v>5571</v>
      </c>
      <c r="V14" s="36">
        <f>+P14-O14</f>
        <v>-7.25</v>
      </c>
      <c r="W14" s="36">
        <f>Q14-O14</f>
        <v>-1.1199999999998909</v>
      </c>
      <c r="X14" s="55">
        <f>+U14-O14</f>
        <v>2.6199999999998909</v>
      </c>
    </row>
    <row r="15" spans="1:26" ht="25.5">
      <c r="A15" s="53" t="s">
        <v>35</v>
      </c>
      <c r="B15" s="7" t="s">
        <v>33</v>
      </c>
      <c r="C15" s="7" t="s">
        <v>93</v>
      </c>
      <c r="D15" s="8"/>
      <c r="E15" s="8" t="s">
        <v>88</v>
      </c>
      <c r="F15" s="32">
        <v>0.62</v>
      </c>
      <c r="G15" s="18"/>
      <c r="H15" s="9">
        <v>105</v>
      </c>
      <c r="I15" s="9">
        <v>94</v>
      </c>
      <c r="J15" s="28">
        <v>5.1479999999999997</v>
      </c>
      <c r="K15" s="28">
        <v>4.6479999999999997</v>
      </c>
      <c r="L15" s="28">
        <v>2.6758999999999999</v>
      </c>
      <c r="M15" s="9"/>
      <c r="N15" s="28">
        <v>1.234</v>
      </c>
      <c r="O15" s="10">
        <v>5567.36</v>
      </c>
      <c r="P15" s="10">
        <v>5561.13</v>
      </c>
      <c r="Q15" s="10">
        <v>5567.26</v>
      </c>
      <c r="R15" s="10">
        <v>5560</v>
      </c>
      <c r="S15" s="10">
        <f t="shared" si="5"/>
        <v>11</v>
      </c>
      <c r="T15" s="11">
        <f>O15-R15</f>
        <v>7.3599999999996726</v>
      </c>
      <c r="U15" s="10">
        <v>5571</v>
      </c>
      <c r="V15" s="36">
        <f>+P15-O15</f>
        <v>-6.2299999999995634</v>
      </c>
      <c r="W15" s="36">
        <f>Q15-O15</f>
        <v>-9.9999999999454303E-2</v>
      </c>
      <c r="X15" s="55">
        <f>+U15-O15</f>
        <v>3.6400000000003274</v>
      </c>
    </row>
    <row r="16" spans="1:26" ht="24" customHeight="1">
      <c r="A16" s="54" t="s">
        <v>33</v>
      </c>
      <c r="B16" s="7" t="s">
        <v>33</v>
      </c>
      <c r="C16" s="7" t="s">
        <v>91</v>
      </c>
      <c r="D16" s="8"/>
      <c r="E16" s="8" t="s">
        <v>88</v>
      </c>
      <c r="F16" s="32">
        <v>0.62</v>
      </c>
      <c r="G16" s="18"/>
      <c r="H16" s="9">
        <v>299</v>
      </c>
      <c r="I16" s="9">
        <v>289</v>
      </c>
      <c r="J16" s="28">
        <v>14.795</v>
      </c>
      <c r="K16" s="28">
        <v>14.287000000000001</v>
      </c>
      <c r="L16" s="28">
        <v>2.6758999999999999</v>
      </c>
      <c r="M16" s="9"/>
      <c r="N16" s="28">
        <v>1.6968000000000001</v>
      </c>
      <c r="O16" s="10">
        <v>5568.66</v>
      </c>
      <c r="P16" s="10">
        <v>5561.13</v>
      </c>
      <c r="Q16" s="10">
        <v>5567.26</v>
      </c>
      <c r="R16" s="10">
        <v>5560</v>
      </c>
      <c r="S16" s="10">
        <f t="shared" si="5"/>
        <v>11</v>
      </c>
      <c r="T16" s="11">
        <f>O16-R16</f>
        <v>8.6599999999998545</v>
      </c>
      <c r="U16" s="10">
        <v>5571</v>
      </c>
      <c r="V16" s="36">
        <f t="shared" ref="V16" si="6">+P16-O16</f>
        <v>-7.5299999999997453</v>
      </c>
      <c r="W16" s="36">
        <f t="shared" ref="W16" si="7">Q16-O16</f>
        <v>-1.3999999999996362</v>
      </c>
      <c r="X16" s="55">
        <f>+U16-O16</f>
        <v>2.3400000000001455</v>
      </c>
    </row>
    <row r="17" spans="1:25" ht="20.25" customHeight="1">
      <c r="A17" s="54"/>
      <c r="B17" s="7"/>
      <c r="C17" s="7"/>
      <c r="D17" s="8"/>
      <c r="E17" s="8"/>
      <c r="F17" s="32"/>
      <c r="G17" s="18"/>
      <c r="H17" s="9"/>
      <c r="I17" s="9"/>
      <c r="J17" s="28"/>
      <c r="K17" s="28"/>
      <c r="L17" s="28"/>
      <c r="M17" s="9"/>
      <c r="N17" s="28"/>
      <c r="O17" s="10"/>
      <c r="P17" s="10"/>
      <c r="Q17" s="10"/>
      <c r="R17" s="10"/>
      <c r="S17" s="10"/>
      <c r="T17" s="11"/>
      <c r="U17" s="10"/>
      <c r="V17" s="36"/>
      <c r="W17" s="36"/>
      <c r="X17" s="55"/>
    </row>
    <row r="18" spans="1:25" ht="40.5" hidden="1">
      <c r="A18" s="67" t="s">
        <v>62</v>
      </c>
      <c r="B18" s="68" t="s">
        <v>64</v>
      </c>
      <c r="C18" s="68" t="s">
        <v>32</v>
      </c>
      <c r="D18" s="69"/>
      <c r="E18" s="69"/>
      <c r="F18" s="70">
        <v>0.62</v>
      </c>
      <c r="G18" s="71"/>
      <c r="H18" s="72">
        <v>755</v>
      </c>
      <c r="I18" s="72">
        <v>111</v>
      </c>
      <c r="J18" s="73">
        <v>41.861899999999999</v>
      </c>
      <c r="K18" s="73">
        <v>41.384399999999999</v>
      </c>
      <c r="L18" s="73">
        <v>32.8322</v>
      </c>
      <c r="M18" s="72"/>
      <c r="N18" s="73">
        <v>25.458300000000001</v>
      </c>
      <c r="O18" s="74">
        <v>5600</v>
      </c>
      <c r="P18" s="74">
        <v>5595</v>
      </c>
      <c r="Q18" s="74">
        <v>5602</v>
      </c>
      <c r="R18" s="74">
        <v>5589</v>
      </c>
      <c r="S18" s="74">
        <f>U18-R18</f>
        <v>13</v>
      </c>
      <c r="T18" s="75">
        <f>O18-R18</f>
        <v>11</v>
      </c>
      <c r="U18" s="74">
        <v>5602</v>
      </c>
      <c r="V18" s="76">
        <f>P18-O18</f>
        <v>-5</v>
      </c>
      <c r="W18" s="76"/>
      <c r="X18" s="77">
        <f>U18-O18</f>
        <v>2</v>
      </c>
    </row>
    <row r="19" spans="1:25" ht="54" hidden="1">
      <c r="A19" s="67" t="s">
        <v>62</v>
      </c>
      <c r="B19" s="68" t="s">
        <v>85</v>
      </c>
      <c r="C19" s="68" t="s">
        <v>32</v>
      </c>
      <c r="D19" s="69"/>
      <c r="E19" s="69"/>
      <c r="F19" s="70">
        <v>0.62</v>
      </c>
      <c r="G19" s="71"/>
      <c r="H19" s="72">
        <v>755</v>
      </c>
      <c r="I19" s="72">
        <v>110</v>
      </c>
      <c r="J19" s="73">
        <v>41.861899999999999</v>
      </c>
      <c r="K19" s="73">
        <v>41.3994</v>
      </c>
      <c r="L19" s="73">
        <v>33.527900000000002</v>
      </c>
      <c r="M19" s="72"/>
      <c r="N19" s="73">
        <v>25.522200000000002</v>
      </c>
      <c r="O19" s="74">
        <v>5599.88</v>
      </c>
      <c r="P19" s="74">
        <v>5595</v>
      </c>
      <c r="Q19" s="74">
        <v>5601</v>
      </c>
      <c r="R19" s="74">
        <v>5589</v>
      </c>
      <c r="S19" s="74">
        <f>U19-R19</f>
        <v>13</v>
      </c>
      <c r="T19" s="75">
        <f>O19-R19</f>
        <v>10.880000000000109</v>
      </c>
      <c r="U19" s="74">
        <v>5602</v>
      </c>
      <c r="V19" s="76">
        <f>P19-O19</f>
        <v>-4.8800000000001091</v>
      </c>
      <c r="W19" s="76"/>
      <c r="X19" s="77">
        <f>U19-O19</f>
        <v>2.1199999999998909</v>
      </c>
    </row>
    <row r="20" spans="1:25" ht="54">
      <c r="A20" s="53" t="s">
        <v>62</v>
      </c>
      <c r="B20" s="7" t="s">
        <v>85</v>
      </c>
      <c r="C20" s="7" t="s">
        <v>32</v>
      </c>
      <c r="D20" s="8"/>
      <c r="E20" s="8" t="s">
        <v>88</v>
      </c>
      <c r="F20" s="32">
        <v>0.62</v>
      </c>
      <c r="G20" s="18"/>
      <c r="H20" s="9">
        <v>755</v>
      </c>
      <c r="I20" s="9">
        <v>110</v>
      </c>
      <c r="J20" s="28">
        <v>41.861899999999999</v>
      </c>
      <c r="K20" s="28">
        <v>41.3994</v>
      </c>
      <c r="L20" s="28">
        <v>33.527900000000002</v>
      </c>
      <c r="M20" s="9"/>
      <c r="N20" s="28">
        <v>25.522200000000002</v>
      </c>
      <c r="O20" s="10">
        <v>5599.88</v>
      </c>
      <c r="P20" s="10">
        <v>5595</v>
      </c>
      <c r="Q20" s="10">
        <v>5601</v>
      </c>
      <c r="R20" s="10">
        <v>5589</v>
      </c>
      <c r="S20" s="10">
        <f>U20-R20</f>
        <v>13</v>
      </c>
      <c r="T20" s="11">
        <f>O20-R20</f>
        <v>10.880000000000109</v>
      </c>
      <c r="U20" s="10">
        <v>5602</v>
      </c>
      <c r="V20" s="36">
        <f>P20-O20</f>
        <v>-4.8800000000001091</v>
      </c>
      <c r="W20" s="36">
        <f>Q20-O20</f>
        <v>1.1199999999998909</v>
      </c>
      <c r="X20" s="55">
        <f>U20-O20</f>
        <v>2.1199999999998909</v>
      </c>
    </row>
    <row r="21" spans="1:25" ht="54">
      <c r="A21" s="53" t="s">
        <v>62</v>
      </c>
      <c r="B21" s="7" t="s">
        <v>85</v>
      </c>
      <c r="C21" s="7" t="s">
        <v>32</v>
      </c>
      <c r="D21" s="8"/>
      <c r="E21" s="8" t="s">
        <v>89</v>
      </c>
      <c r="F21" s="32">
        <v>0.62</v>
      </c>
      <c r="G21" s="18"/>
      <c r="H21" s="9">
        <v>1089</v>
      </c>
      <c r="I21" s="9">
        <v>513</v>
      </c>
      <c r="J21" s="28">
        <v>58.777500000000003</v>
      </c>
      <c r="K21" s="28">
        <v>58.305999999999997</v>
      </c>
      <c r="L21" s="28">
        <v>33.527900000000002</v>
      </c>
      <c r="M21" s="9"/>
      <c r="N21" s="28">
        <v>32.982799999999997</v>
      </c>
      <c r="O21" s="10">
        <v>5601.88</v>
      </c>
      <c r="P21" s="10">
        <v>5595</v>
      </c>
      <c r="Q21" s="10">
        <v>5601</v>
      </c>
      <c r="R21" s="10">
        <v>5589</v>
      </c>
      <c r="S21" s="10">
        <f>U21-R21</f>
        <v>13</v>
      </c>
      <c r="T21" s="11">
        <f>O21-R21</f>
        <v>12.880000000000109</v>
      </c>
      <c r="U21" s="10">
        <v>5602</v>
      </c>
      <c r="V21" s="36">
        <f>P21-O21</f>
        <v>-6.8800000000001091</v>
      </c>
      <c r="W21" s="36">
        <f>Q21-O21</f>
        <v>-0.88000000000010914</v>
      </c>
      <c r="X21" s="55">
        <f>U21-O21</f>
        <v>0.11999999999989086</v>
      </c>
    </row>
    <row r="22" spans="1:25" ht="30" customHeight="1">
      <c r="A22" s="53"/>
      <c r="B22" s="7"/>
      <c r="C22" s="7"/>
      <c r="D22" s="8"/>
      <c r="E22" s="8"/>
      <c r="F22" s="32"/>
      <c r="G22" s="18"/>
      <c r="H22" s="9"/>
      <c r="I22" s="9"/>
      <c r="J22" s="28"/>
      <c r="K22" s="28"/>
      <c r="L22" s="28"/>
      <c r="M22" s="9"/>
      <c r="N22" s="28"/>
      <c r="O22" s="10"/>
      <c r="P22" s="10"/>
      <c r="Q22" s="10"/>
      <c r="R22" s="10"/>
      <c r="S22" s="10"/>
      <c r="T22" s="11"/>
      <c r="U22" s="10"/>
      <c r="V22" s="36"/>
      <c r="W22" s="36"/>
      <c r="X22" s="55"/>
    </row>
    <row r="23" spans="1:25" ht="32.25" customHeight="1">
      <c r="A23" s="53" t="s">
        <v>59</v>
      </c>
      <c r="B23" s="7" t="s">
        <v>24</v>
      </c>
      <c r="C23" s="7" t="s">
        <v>32</v>
      </c>
      <c r="D23" s="8"/>
      <c r="E23" s="8" t="s">
        <v>88</v>
      </c>
      <c r="F23" s="32">
        <v>9.1999999999999998E-2</v>
      </c>
      <c r="G23" s="18"/>
      <c r="H23" s="9">
        <v>122</v>
      </c>
      <c r="I23" s="9">
        <v>28</v>
      </c>
      <c r="J23" s="28">
        <v>6.9581999999999997</v>
      </c>
      <c r="K23" s="28">
        <v>6.9398</v>
      </c>
      <c r="L23" s="28">
        <v>4.5110000000000001</v>
      </c>
      <c r="M23" s="9"/>
      <c r="N23" s="28">
        <v>2.7837999999999998</v>
      </c>
      <c r="O23" s="10">
        <v>5644.31</v>
      </c>
      <c r="P23" s="10">
        <v>5638</v>
      </c>
      <c r="Q23" s="10">
        <v>5647</v>
      </c>
      <c r="R23" s="10">
        <v>5633</v>
      </c>
      <c r="S23" s="10">
        <f>U23-R23</f>
        <v>14</v>
      </c>
      <c r="T23" s="11">
        <f>O23-R23</f>
        <v>11.3100000000004</v>
      </c>
      <c r="U23" s="10">
        <v>5647</v>
      </c>
      <c r="V23" s="36">
        <f>P23-O23</f>
        <v>-6.3100000000004002</v>
      </c>
      <c r="W23" s="36">
        <f>Q23-O23</f>
        <v>2.6899999999995998</v>
      </c>
      <c r="X23" s="55">
        <f>U23-O23</f>
        <v>2.6899999999995998</v>
      </c>
    </row>
    <row r="24" spans="1:25" ht="32.25" customHeight="1">
      <c r="A24" s="56"/>
      <c r="B24" s="7"/>
      <c r="C24" s="7"/>
      <c r="D24" s="8"/>
      <c r="E24" s="8"/>
      <c r="F24" s="32"/>
      <c r="G24" s="37"/>
      <c r="H24" s="9"/>
      <c r="I24" s="9"/>
      <c r="J24" s="28"/>
      <c r="K24" s="28"/>
      <c r="L24" s="28"/>
      <c r="M24" s="9"/>
      <c r="N24" s="28"/>
      <c r="O24" s="10"/>
      <c r="P24" s="10"/>
      <c r="Q24" s="10"/>
      <c r="R24" s="10"/>
      <c r="S24" s="10"/>
      <c r="T24" s="11"/>
      <c r="U24" s="10"/>
      <c r="V24" s="36"/>
      <c r="W24" s="36"/>
      <c r="X24" s="36"/>
    </row>
    <row r="25" spans="1:25" ht="210.75" thickBot="1">
      <c r="A25" s="66" t="s">
        <v>79</v>
      </c>
      <c r="B25" s="38" t="s">
        <v>24</v>
      </c>
      <c r="C25" s="38" t="s">
        <v>32</v>
      </c>
      <c r="D25" s="61"/>
      <c r="E25" s="61"/>
      <c r="F25" s="33">
        <v>4.024</v>
      </c>
      <c r="G25" s="62"/>
      <c r="H25" s="21">
        <v>3413</v>
      </c>
      <c r="I25" s="64">
        <v>970</v>
      </c>
      <c r="J25" s="29">
        <v>288.60700000000003</v>
      </c>
      <c r="K25" s="29">
        <v>286.71199999999999</v>
      </c>
      <c r="L25" s="29">
        <v>129.64529999999999</v>
      </c>
      <c r="M25" s="21"/>
      <c r="N25" s="29">
        <v>115.7311</v>
      </c>
      <c r="O25" s="23">
        <v>5295.61</v>
      </c>
      <c r="P25" s="23">
        <v>5285</v>
      </c>
      <c r="Q25" s="23">
        <v>5296</v>
      </c>
      <c r="R25" s="23">
        <v>5279</v>
      </c>
      <c r="S25" s="23">
        <f>U25-R25</f>
        <v>18</v>
      </c>
      <c r="T25" s="22">
        <f>O25-R25</f>
        <v>16.609999999999673</v>
      </c>
      <c r="U25" s="23">
        <v>5297</v>
      </c>
      <c r="V25" s="63">
        <f>P25-O25</f>
        <v>-10.609999999999673</v>
      </c>
      <c r="W25" s="63">
        <f>Q25-O25</f>
        <v>0.39000000000032742</v>
      </c>
      <c r="X25" s="63">
        <f>U25-O25</f>
        <v>1.3900000000003274</v>
      </c>
      <c r="Y25" s="80"/>
    </row>
    <row r="26" spans="1:25">
      <c r="A26" s="89" t="s">
        <v>78</v>
      </c>
      <c r="B26" s="90"/>
      <c r="C26" s="90"/>
      <c r="D26" s="91"/>
      <c r="E26" s="91"/>
      <c r="F26" s="92"/>
      <c r="G26" s="93"/>
      <c r="H26" s="94"/>
      <c r="I26" s="94"/>
      <c r="J26" s="95"/>
      <c r="K26" s="95"/>
      <c r="L26" s="95"/>
      <c r="M26" s="94"/>
      <c r="N26" s="95"/>
      <c r="O26" s="96"/>
      <c r="P26" s="96"/>
      <c r="Q26" s="96"/>
      <c r="R26" s="96"/>
      <c r="S26" s="96"/>
      <c r="T26" s="97"/>
      <c r="U26" s="96"/>
      <c r="V26" s="98"/>
      <c r="W26" s="98"/>
      <c r="X26" s="99"/>
      <c r="Y26" s="80"/>
    </row>
    <row r="27" spans="1:25">
      <c r="A27" s="238" t="s">
        <v>38</v>
      </c>
      <c r="B27" s="239"/>
      <c r="C27" s="239"/>
      <c r="D27" s="239"/>
      <c r="E27" s="239"/>
      <c r="F27" s="240"/>
      <c r="G27" s="239"/>
      <c r="H27" s="239"/>
      <c r="I27" s="239"/>
      <c r="J27" s="239"/>
      <c r="K27" s="239"/>
      <c r="L27" s="240"/>
      <c r="M27" s="239"/>
      <c r="N27" s="240"/>
      <c r="O27" s="239"/>
      <c r="P27" s="239"/>
      <c r="Q27" s="239"/>
      <c r="R27" s="239"/>
      <c r="S27" s="239"/>
      <c r="T27" s="239"/>
      <c r="U27" s="239"/>
      <c r="V27" s="239"/>
      <c r="W27" s="239"/>
      <c r="X27" s="241"/>
      <c r="Y27" s="80"/>
    </row>
    <row r="28" spans="1:25">
      <c r="A28" s="238" t="s">
        <v>54</v>
      </c>
      <c r="B28" s="239"/>
      <c r="C28" s="239"/>
      <c r="D28" s="239"/>
      <c r="E28" s="239"/>
      <c r="F28" s="240"/>
      <c r="G28" s="239"/>
      <c r="H28" s="239"/>
      <c r="I28" s="239"/>
      <c r="J28" s="239"/>
      <c r="K28" s="239"/>
      <c r="L28" s="240"/>
      <c r="M28" s="239"/>
      <c r="N28" s="240"/>
      <c r="O28" s="239"/>
      <c r="P28" s="239"/>
      <c r="Q28" s="239"/>
      <c r="R28" s="239"/>
      <c r="S28" s="239"/>
      <c r="T28" s="239"/>
      <c r="U28" s="239"/>
      <c r="V28" s="239"/>
      <c r="W28" s="239"/>
      <c r="X28" s="241"/>
      <c r="Y28" s="80"/>
    </row>
    <row r="29" spans="1:25">
      <c r="A29" s="238" t="s">
        <v>39</v>
      </c>
      <c r="B29" s="239"/>
      <c r="C29" s="239"/>
      <c r="D29" s="239"/>
      <c r="E29" s="239"/>
      <c r="F29" s="240"/>
      <c r="G29" s="239"/>
      <c r="H29" s="239"/>
      <c r="I29" s="239"/>
      <c r="J29" s="239"/>
      <c r="K29" s="239"/>
      <c r="L29" s="240"/>
      <c r="M29" s="239"/>
      <c r="N29" s="240"/>
      <c r="O29" s="239"/>
      <c r="P29" s="239"/>
      <c r="Q29" s="239"/>
      <c r="R29" s="239"/>
      <c r="S29" s="239"/>
      <c r="T29" s="239"/>
      <c r="U29" s="239"/>
      <c r="V29" s="239"/>
      <c r="W29" s="239"/>
      <c r="X29" s="241"/>
      <c r="Y29" s="80"/>
    </row>
    <row r="30" spans="1:25">
      <c r="A30" s="238" t="s">
        <v>44</v>
      </c>
      <c r="B30" s="239"/>
      <c r="C30" s="239"/>
      <c r="D30" s="239"/>
      <c r="E30" s="239"/>
      <c r="F30" s="240"/>
      <c r="G30" s="239"/>
      <c r="H30" s="239"/>
      <c r="I30" s="239"/>
      <c r="J30" s="239"/>
      <c r="K30" s="239"/>
      <c r="L30" s="240"/>
      <c r="M30" s="239"/>
      <c r="N30" s="240"/>
      <c r="O30" s="239"/>
      <c r="P30" s="239"/>
      <c r="Q30" s="239"/>
      <c r="R30" s="239"/>
      <c r="S30" s="239"/>
      <c r="T30" s="239"/>
      <c r="U30" s="239"/>
      <c r="V30" s="239"/>
      <c r="W30" s="239"/>
      <c r="X30" s="241"/>
      <c r="Y30" s="80"/>
    </row>
    <row r="31" spans="1:25">
      <c r="A31" s="238" t="s">
        <v>41</v>
      </c>
      <c r="B31" s="239"/>
      <c r="C31" s="239"/>
      <c r="D31" s="239"/>
      <c r="E31" s="239"/>
      <c r="F31" s="240"/>
      <c r="G31" s="239"/>
      <c r="H31" s="239"/>
      <c r="I31" s="239"/>
      <c r="J31" s="239"/>
      <c r="K31" s="239"/>
      <c r="L31" s="240"/>
      <c r="M31" s="239"/>
      <c r="N31" s="240"/>
      <c r="O31" s="239"/>
      <c r="P31" s="239"/>
      <c r="Q31" s="239"/>
      <c r="R31" s="239"/>
      <c r="S31" s="239"/>
      <c r="T31" s="239"/>
      <c r="U31" s="239"/>
      <c r="V31" s="239"/>
      <c r="W31" s="239"/>
      <c r="X31" s="241"/>
      <c r="Y31" s="80"/>
    </row>
    <row r="32" spans="1:25" ht="16.5">
      <c r="A32" s="100" t="s">
        <v>55</v>
      </c>
      <c r="B32" s="80"/>
      <c r="C32" s="4"/>
      <c r="D32" s="4"/>
      <c r="E32" s="4"/>
      <c r="F32" s="101"/>
      <c r="G32" s="4"/>
      <c r="H32" s="102"/>
      <c r="I32" s="102"/>
      <c r="J32" s="101"/>
      <c r="K32" s="101"/>
      <c r="L32" s="101"/>
      <c r="M32" s="102"/>
      <c r="N32" s="101"/>
      <c r="O32" s="103"/>
      <c r="P32" s="103"/>
      <c r="Q32" s="103"/>
      <c r="R32" s="103"/>
      <c r="S32" s="103"/>
      <c r="T32" s="104"/>
      <c r="U32" s="103"/>
      <c r="V32" s="104"/>
      <c r="W32" s="104"/>
      <c r="X32" s="105"/>
      <c r="Y32" s="80"/>
    </row>
    <row r="33" spans="1:25" ht="16.5">
      <c r="A33" s="100" t="s">
        <v>46</v>
      </c>
      <c r="B33" s="80"/>
      <c r="C33" s="4"/>
      <c r="D33" s="4"/>
      <c r="E33" s="4"/>
      <c r="F33" s="101"/>
      <c r="G33" s="4"/>
      <c r="H33" s="102"/>
      <c r="I33" s="102"/>
      <c r="J33" s="101"/>
      <c r="K33" s="101"/>
      <c r="L33" s="101"/>
      <c r="M33" s="102"/>
      <c r="N33" s="101"/>
      <c r="O33" s="103"/>
      <c r="P33" s="103"/>
      <c r="Q33" s="103"/>
      <c r="R33" s="103"/>
      <c r="S33" s="103"/>
      <c r="T33" s="104"/>
      <c r="U33" s="103"/>
      <c r="V33" s="104"/>
      <c r="W33" s="104"/>
      <c r="X33" s="105"/>
      <c r="Y33" s="80"/>
    </row>
    <row r="34" spans="1:25" ht="16.5">
      <c r="A34" s="100" t="s">
        <v>49</v>
      </c>
      <c r="B34" s="80"/>
      <c r="C34" s="80"/>
      <c r="D34" s="80"/>
      <c r="E34" s="80"/>
      <c r="F34" s="106"/>
      <c r="G34" s="80"/>
      <c r="H34" s="107"/>
      <c r="I34" s="107"/>
      <c r="J34" s="106"/>
      <c r="K34" s="106"/>
      <c r="L34" s="106"/>
      <c r="M34" s="107"/>
      <c r="N34" s="106"/>
      <c r="O34" s="108"/>
      <c r="P34" s="108"/>
      <c r="Q34" s="108"/>
      <c r="R34" s="108"/>
      <c r="S34" s="108"/>
      <c r="T34" s="109"/>
      <c r="U34" s="108"/>
      <c r="V34" s="109"/>
      <c r="W34" s="109"/>
      <c r="X34" s="105"/>
      <c r="Y34" s="80"/>
    </row>
    <row r="35" spans="1:25" ht="16.5">
      <c r="A35" s="100" t="s">
        <v>53</v>
      </c>
      <c r="B35" s="80"/>
      <c r="C35" s="80"/>
      <c r="D35" s="80"/>
      <c r="E35" s="80"/>
      <c r="F35" s="106"/>
      <c r="G35" s="80"/>
      <c r="H35" s="107"/>
      <c r="I35" s="107"/>
      <c r="J35" s="106"/>
      <c r="K35" s="106"/>
      <c r="L35" s="106"/>
      <c r="M35" s="107"/>
      <c r="N35" s="106"/>
      <c r="O35" s="108"/>
      <c r="P35" s="108"/>
      <c r="Q35" s="108"/>
      <c r="R35" s="108"/>
      <c r="S35" s="108"/>
      <c r="T35" s="109"/>
      <c r="U35" s="108"/>
      <c r="V35" s="109"/>
      <c r="W35" s="109"/>
      <c r="X35" s="105"/>
      <c r="Y35" s="80"/>
    </row>
    <row r="36" spans="1:25">
      <c r="A36" s="110" t="s">
        <v>47</v>
      </c>
      <c r="B36" s="111"/>
      <c r="C36" s="111"/>
      <c r="D36" s="111"/>
      <c r="E36" s="111"/>
      <c r="F36" s="111"/>
      <c r="G36" s="111"/>
      <c r="H36" s="111"/>
      <c r="I36" s="111"/>
      <c r="J36" s="106"/>
      <c r="K36" s="106"/>
      <c r="L36" s="106"/>
      <c r="M36" s="107"/>
      <c r="N36" s="106"/>
      <c r="O36" s="108"/>
      <c r="P36" s="108"/>
      <c r="Q36" s="108"/>
      <c r="R36" s="108"/>
      <c r="S36" s="108"/>
      <c r="T36" s="109"/>
      <c r="U36" s="108"/>
      <c r="V36" s="109"/>
      <c r="W36" s="109"/>
      <c r="X36" s="112"/>
      <c r="Y36" s="80"/>
    </row>
    <row r="37" spans="1:25" ht="17.25" thickBot="1">
      <c r="A37" s="113" t="s">
        <v>51</v>
      </c>
      <c r="B37" s="114"/>
      <c r="C37" s="114"/>
      <c r="D37" s="114"/>
      <c r="E37" s="114"/>
      <c r="F37" s="115"/>
      <c r="G37" s="114"/>
      <c r="H37" s="116"/>
      <c r="I37" s="116"/>
      <c r="J37" s="115"/>
      <c r="K37" s="115"/>
      <c r="L37" s="115"/>
      <c r="M37" s="116"/>
      <c r="N37" s="115"/>
      <c r="O37" s="117"/>
      <c r="P37" s="117"/>
      <c r="Q37" s="117"/>
      <c r="R37" s="117"/>
      <c r="S37" s="117"/>
      <c r="T37" s="118"/>
      <c r="U37" s="117"/>
      <c r="V37" s="118"/>
      <c r="W37" s="118"/>
      <c r="X37" s="119"/>
      <c r="Y37" s="80"/>
    </row>
    <row r="38" spans="1:25">
      <c r="A38" s="56"/>
      <c r="B38" s="7"/>
      <c r="C38" s="7"/>
      <c r="D38" s="8"/>
      <c r="E38" s="8"/>
      <c r="F38" s="32"/>
      <c r="G38" s="37"/>
      <c r="H38" s="9"/>
      <c r="I38" s="65"/>
      <c r="J38" s="28"/>
      <c r="K38" s="28"/>
      <c r="L38" s="28"/>
      <c r="M38" s="9"/>
      <c r="N38" s="28"/>
      <c r="O38" s="10"/>
      <c r="P38" s="10"/>
      <c r="Q38" s="10"/>
      <c r="R38" s="10"/>
      <c r="S38" s="10"/>
      <c r="T38" s="11"/>
      <c r="U38" s="10"/>
      <c r="V38" s="36"/>
      <c r="W38" s="36"/>
      <c r="X38" s="36"/>
      <c r="Y38" s="80"/>
    </row>
    <row r="39" spans="1:25" ht="32.25" customHeight="1" thickBot="1">
      <c r="A39" s="56"/>
      <c r="B39" s="7"/>
      <c r="C39" s="7"/>
      <c r="D39" s="8"/>
      <c r="E39" s="8"/>
      <c r="F39" s="32"/>
      <c r="G39" s="37"/>
      <c r="H39" s="9"/>
      <c r="I39" s="9"/>
      <c r="J39" s="28"/>
      <c r="K39" s="28"/>
      <c r="L39" s="28"/>
      <c r="M39" s="9"/>
      <c r="N39" s="28"/>
      <c r="O39" s="10"/>
      <c r="P39" s="10"/>
      <c r="Q39" s="10"/>
      <c r="R39" s="10"/>
      <c r="S39" s="10"/>
      <c r="T39" s="11"/>
      <c r="U39" s="10"/>
      <c r="V39" s="36"/>
      <c r="W39" s="36"/>
      <c r="X39" s="36"/>
    </row>
    <row r="40" spans="1:25" ht="32.25" customHeight="1" thickBot="1">
      <c r="A40" s="120"/>
      <c r="B40" s="121"/>
      <c r="C40" s="121"/>
      <c r="D40" s="122"/>
      <c r="E40" s="122"/>
      <c r="F40" s="123"/>
      <c r="G40" s="124"/>
      <c r="H40" s="125"/>
      <c r="I40" s="125"/>
      <c r="J40" s="126" t="s">
        <v>67</v>
      </c>
      <c r="K40" s="127"/>
      <c r="L40" s="127"/>
      <c r="M40" s="125"/>
      <c r="N40" s="127"/>
      <c r="O40" s="128"/>
      <c r="P40" s="128"/>
      <c r="Q40" s="128"/>
      <c r="R40" s="128"/>
      <c r="S40" s="128"/>
      <c r="T40" s="129"/>
      <c r="U40" s="128"/>
      <c r="V40" s="130"/>
      <c r="W40" s="130"/>
      <c r="X40" s="131"/>
    </row>
    <row r="41" spans="1:25" s="132" customFormat="1" ht="102">
      <c r="A41" s="59" t="s">
        <v>68</v>
      </c>
      <c r="B41" s="59" t="s">
        <v>73</v>
      </c>
      <c r="C41" s="59" t="s">
        <v>69</v>
      </c>
      <c r="D41" s="59"/>
      <c r="E41" s="59"/>
      <c r="F41" s="59" t="s">
        <v>82</v>
      </c>
      <c r="G41" s="59"/>
      <c r="H41" s="59" t="s">
        <v>83</v>
      </c>
      <c r="I41" s="59" t="s">
        <v>81</v>
      </c>
      <c r="J41" s="59" t="s">
        <v>72</v>
      </c>
      <c r="K41" s="60"/>
      <c r="L41" s="60"/>
      <c r="M41" s="60"/>
      <c r="N41" s="60"/>
      <c r="O41" s="60"/>
      <c r="P41" s="60"/>
      <c r="Q41" s="60"/>
      <c r="R41" s="60"/>
      <c r="S41" s="60"/>
      <c r="T41" s="60"/>
      <c r="U41" s="60"/>
      <c r="V41" s="60"/>
      <c r="W41" s="60"/>
      <c r="X41" s="60"/>
    </row>
    <row r="42" spans="1:25" ht="13.5" customHeight="1">
      <c r="A42" s="56"/>
      <c r="B42" s="56" t="s">
        <v>71</v>
      </c>
      <c r="C42" s="56" t="s">
        <v>71</v>
      </c>
      <c r="D42" s="56"/>
      <c r="E42" s="56"/>
      <c r="F42" s="56" t="s">
        <v>71</v>
      </c>
      <c r="G42" s="56"/>
      <c r="H42" s="56" t="s">
        <v>71</v>
      </c>
      <c r="I42" s="56" t="s">
        <v>71</v>
      </c>
      <c r="J42" s="56"/>
      <c r="K42" s="56"/>
      <c r="L42" s="56"/>
      <c r="M42" s="56"/>
      <c r="N42" s="56"/>
      <c r="O42" s="56"/>
      <c r="P42" s="56"/>
      <c r="Q42" s="56"/>
      <c r="R42" s="56"/>
      <c r="S42" s="56"/>
      <c r="T42" s="56"/>
      <c r="U42" s="56"/>
      <c r="V42" s="56"/>
      <c r="W42" s="56"/>
      <c r="X42" s="56"/>
    </row>
    <row r="43" spans="1:25" ht="12" customHeight="1">
      <c r="A43" s="56"/>
      <c r="B43" s="56" t="s">
        <v>15</v>
      </c>
      <c r="C43" s="56" t="s">
        <v>16</v>
      </c>
      <c r="D43" s="56"/>
      <c r="E43" s="56"/>
      <c r="F43" s="56" t="s">
        <v>17</v>
      </c>
      <c r="G43" s="56"/>
      <c r="H43" s="56" t="s">
        <v>17</v>
      </c>
      <c r="I43" s="56" t="s">
        <v>17</v>
      </c>
      <c r="J43" s="56"/>
      <c r="K43" s="56"/>
      <c r="L43" s="56"/>
      <c r="M43" s="56"/>
      <c r="N43" s="56"/>
      <c r="O43" s="56"/>
      <c r="P43" s="56"/>
      <c r="Q43" s="56"/>
      <c r="R43" s="56"/>
      <c r="S43" s="56"/>
      <c r="T43" s="56"/>
      <c r="U43" s="56"/>
      <c r="V43" s="56"/>
      <c r="W43" s="56"/>
      <c r="X43" s="56"/>
    </row>
    <row r="44" spans="1:25" ht="57.75" customHeight="1">
      <c r="A44" s="56" t="s">
        <v>80</v>
      </c>
      <c r="B44" s="7">
        <v>2680</v>
      </c>
      <c r="C44" s="7">
        <v>3100</v>
      </c>
      <c r="D44" s="8"/>
      <c r="E44" s="8"/>
      <c r="F44" s="58">
        <v>3844</v>
      </c>
      <c r="G44" s="37"/>
      <c r="H44" s="9">
        <v>4513</v>
      </c>
      <c r="I44" s="9">
        <v>1492</v>
      </c>
      <c r="J44" s="9" t="s">
        <v>59</v>
      </c>
      <c r="K44" s="28"/>
      <c r="L44" s="28"/>
      <c r="M44" s="9"/>
      <c r="N44" s="28"/>
      <c r="O44" s="10"/>
      <c r="P44" s="10"/>
      <c r="Q44" s="10"/>
      <c r="R44" s="10"/>
      <c r="S44" s="10"/>
      <c r="T44" s="11"/>
      <c r="U44" s="10"/>
      <c r="V44" s="36"/>
      <c r="W44" s="36"/>
      <c r="X44" s="36"/>
    </row>
    <row r="45" spans="1:25" ht="32.25" customHeight="1">
      <c r="A45" s="56"/>
      <c r="B45" s="7"/>
      <c r="C45" s="7"/>
      <c r="D45" s="8"/>
      <c r="E45" s="8"/>
      <c r="F45" s="32"/>
      <c r="G45" s="37"/>
      <c r="H45" s="9"/>
      <c r="I45" s="2"/>
      <c r="J45" s="9" t="s">
        <v>60</v>
      </c>
      <c r="K45" s="28"/>
      <c r="L45" s="28"/>
      <c r="M45" s="9"/>
      <c r="N45" s="28"/>
      <c r="O45" s="10"/>
      <c r="P45" s="10"/>
      <c r="Q45" s="10"/>
      <c r="R45" s="10"/>
      <c r="S45" s="10"/>
      <c r="T45" s="11"/>
      <c r="U45" s="10"/>
      <c r="V45" s="36"/>
      <c r="W45" s="36"/>
      <c r="X45" s="36"/>
    </row>
    <row r="46" spans="1:25" ht="32.25" customHeight="1" thickBot="1">
      <c r="A46" s="56"/>
      <c r="B46" s="7"/>
      <c r="C46" s="7"/>
      <c r="D46" s="8"/>
      <c r="E46" s="8"/>
      <c r="F46" s="32"/>
      <c r="G46" s="37"/>
      <c r="H46" s="9"/>
      <c r="I46" s="80"/>
      <c r="J46" s="58" t="s">
        <v>70</v>
      </c>
      <c r="K46" s="28"/>
      <c r="L46" s="28"/>
      <c r="M46" s="9"/>
      <c r="N46" s="28"/>
      <c r="O46" s="10"/>
      <c r="P46" s="10"/>
      <c r="Q46" s="10"/>
      <c r="R46" s="10"/>
      <c r="S46" s="10"/>
      <c r="T46" s="11"/>
      <c r="U46" s="10"/>
      <c r="V46" s="36"/>
      <c r="W46" s="36"/>
      <c r="X46" s="36"/>
    </row>
    <row r="47" spans="1:25" ht="32.25" customHeight="1">
      <c r="A47" s="133" t="s">
        <v>74</v>
      </c>
      <c r="B47" s="90"/>
      <c r="C47" s="90"/>
      <c r="D47" s="134"/>
      <c r="E47" s="134"/>
      <c r="F47" s="92"/>
      <c r="G47" s="93"/>
      <c r="H47" s="94"/>
      <c r="I47" s="94"/>
      <c r="J47" s="95"/>
      <c r="K47" s="95"/>
      <c r="L47" s="95"/>
      <c r="M47" s="94"/>
      <c r="N47" s="95"/>
      <c r="O47" s="96"/>
      <c r="P47" s="96"/>
      <c r="Q47" s="96"/>
      <c r="R47" s="96"/>
      <c r="S47" s="96"/>
      <c r="T47" s="97"/>
      <c r="U47" s="96"/>
      <c r="V47" s="98"/>
      <c r="W47" s="98"/>
      <c r="X47" s="99"/>
    </row>
    <row r="48" spans="1:25" ht="32.25" customHeight="1">
      <c r="A48" s="135" t="s">
        <v>84</v>
      </c>
      <c r="B48" s="7"/>
      <c r="C48" s="7"/>
      <c r="D48" s="8"/>
      <c r="E48" s="8"/>
      <c r="F48" s="32"/>
      <c r="G48" s="37"/>
      <c r="H48" s="9"/>
      <c r="I48" s="9"/>
      <c r="J48" s="28"/>
      <c r="K48" s="28"/>
      <c r="L48" s="28"/>
      <c r="M48" s="9"/>
      <c r="N48" s="28"/>
      <c r="O48" s="10"/>
      <c r="P48" s="10"/>
      <c r="Q48" s="10"/>
      <c r="R48" s="10"/>
      <c r="S48" s="10"/>
      <c r="T48" s="11"/>
      <c r="U48" s="10"/>
      <c r="V48" s="36"/>
      <c r="W48" s="36"/>
      <c r="X48" s="136"/>
    </row>
    <row r="49" spans="1:24" ht="32.25" customHeight="1">
      <c r="A49" s="135" t="s">
        <v>75</v>
      </c>
      <c r="B49" s="7"/>
      <c r="C49" s="7"/>
      <c r="D49" s="8"/>
      <c r="E49" s="8"/>
      <c r="F49" s="32"/>
      <c r="G49" s="37"/>
      <c r="H49" s="9"/>
      <c r="I49" s="9"/>
      <c r="J49" s="28"/>
      <c r="K49" s="28"/>
      <c r="L49" s="28"/>
      <c r="M49" s="9"/>
      <c r="N49" s="28"/>
      <c r="O49" s="10"/>
      <c r="P49" s="10"/>
      <c r="Q49" s="10"/>
      <c r="R49" s="10"/>
      <c r="S49" s="10"/>
      <c r="T49" s="11"/>
      <c r="U49" s="10"/>
      <c r="V49" s="36"/>
      <c r="W49" s="36"/>
      <c r="X49" s="136"/>
    </row>
    <row r="50" spans="1:24" ht="32.25" customHeight="1">
      <c r="A50" s="135" t="s">
        <v>76</v>
      </c>
      <c r="B50" s="7"/>
      <c r="C50" s="7"/>
      <c r="D50" s="8"/>
      <c r="E50" s="8"/>
      <c r="F50" s="32"/>
      <c r="G50" s="37"/>
      <c r="H50" s="9"/>
      <c r="I50" s="9"/>
      <c r="J50" s="28"/>
      <c r="K50" s="28"/>
      <c r="L50" s="28"/>
      <c r="M50" s="9"/>
      <c r="N50" s="28"/>
      <c r="O50" s="10"/>
      <c r="P50" s="10"/>
      <c r="Q50" s="10"/>
      <c r="R50" s="10"/>
      <c r="S50" s="10"/>
      <c r="T50" s="11"/>
      <c r="U50" s="10"/>
      <c r="V50" s="36"/>
      <c r="W50" s="36"/>
      <c r="X50" s="136"/>
    </row>
    <row r="51" spans="1:24" ht="32.25" customHeight="1" thickBot="1">
      <c r="A51" s="137" t="s">
        <v>77</v>
      </c>
      <c r="B51" s="138"/>
      <c r="C51" s="138"/>
      <c r="D51" s="139"/>
      <c r="E51" s="139"/>
      <c r="F51" s="140"/>
      <c r="G51" s="141"/>
      <c r="H51" s="142"/>
      <c r="I51" s="142"/>
      <c r="J51" s="143"/>
      <c r="K51" s="143"/>
      <c r="L51" s="143"/>
      <c r="M51" s="142"/>
      <c r="N51" s="143"/>
      <c r="O51" s="144"/>
      <c r="P51" s="144"/>
      <c r="Q51" s="144"/>
      <c r="R51" s="144"/>
      <c r="S51" s="144"/>
      <c r="T51" s="145"/>
      <c r="U51" s="144"/>
      <c r="V51" s="146"/>
      <c r="W51" s="146"/>
      <c r="X51" s="147"/>
    </row>
    <row r="52" spans="1:24" ht="17.25" customHeight="1"/>
    <row r="53" spans="1:24" ht="32.25" customHeight="1">
      <c r="A53" s="53"/>
      <c r="B53" s="7"/>
      <c r="C53" s="7"/>
      <c r="D53" s="8"/>
      <c r="E53" s="8"/>
      <c r="F53" s="32"/>
      <c r="G53" s="18"/>
      <c r="H53" s="9"/>
      <c r="I53" s="9"/>
      <c r="J53" s="28"/>
      <c r="K53" s="28"/>
      <c r="L53" s="28"/>
      <c r="M53" s="9"/>
      <c r="N53" s="28"/>
      <c r="O53" s="10"/>
      <c r="P53" s="10"/>
      <c r="Q53" s="10"/>
      <c r="R53" s="10"/>
      <c r="S53" s="10"/>
      <c r="T53" s="11"/>
      <c r="U53" s="10"/>
      <c r="V53" s="36"/>
      <c r="W53" s="36"/>
      <c r="X53" s="55"/>
    </row>
    <row r="54" spans="1:24" ht="27.75" customHeight="1">
      <c r="A54" s="53" t="s">
        <v>28</v>
      </c>
      <c r="B54" s="7" t="s">
        <v>33</v>
      </c>
      <c r="C54" s="7" t="s">
        <v>50</v>
      </c>
      <c r="D54" s="8"/>
      <c r="E54" s="8"/>
      <c r="F54" s="32">
        <v>0.2326</v>
      </c>
      <c r="G54" s="18"/>
      <c r="H54" s="9">
        <v>368</v>
      </c>
      <c r="I54" s="9">
        <v>135</v>
      </c>
      <c r="J54" s="28">
        <v>27.896999999999998</v>
      </c>
      <c r="K54" s="28">
        <v>27.879000000000001</v>
      </c>
      <c r="L54" s="28">
        <v>12.5</v>
      </c>
      <c r="M54" s="9"/>
      <c r="N54" s="28">
        <v>9.2654999999999994</v>
      </c>
      <c r="O54" s="10">
        <v>40.04</v>
      </c>
      <c r="P54" s="10">
        <v>31.5</v>
      </c>
      <c r="Q54" s="10">
        <v>40</v>
      </c>
      <c r="R54" s="10">
        <v>31.5</v>
      </c>
      <c r="S54" s="10">
        <f t="shared" ref="S54:S55" si="8">U54-R54</f>
        <v>10</v>
      </c>
      <c r="T54" s="11">
        <f>O54-R54</f>
        <v>8.5399999999999991</v>
      </c>
      <c r="U54" s="10">
        <v>41.5</v>
      </c>
      <c r="V54" s="36">
        <f t="shared" ref="V54:V55" si="9">+P54-O54</f>
        <v>-8.5399999999999991</v>
      </c>
      <c r="W54" s="87">
        <f t="shared" ref="W54:W55" si="10">Q54-O54</f>
        <v>-3.9999999999999147E-2</v>
      </c>
      <c r="X54" s="55">
        <f>+U54-O54</f>
        <v>1.4600000000000009</v>
      </c>
    </row>
    <row r="55" spans="1:24" ht="21" customHeight="1">
      <c r="A55" s="54" t="s">
        <v>33</v>
      </c>
      <c r="B55" s="7" t="s">
        <v>33</v>
      </c>
      <c r="C55" s="7" t="s">
        <v>91</v>
      </c>
      <c r="D55" s="8"/>
      <c r="E55" s="8"/>
      <c r="F55" s="32">
        <v>0.2326</v>
      </c>
      <c r="G55" s="18"/>
      <c r="H55" s="9">
        <v>368</v>
      </c>
      <c r="I55" s="9">
        <v>135</v>
      </c>
      <c r="J55" s="28">
        <v>27.667200000000001</v>
      </c>
      <c r="K55" s="28">
        <v>27.665299999999998</v>
      </c>
      <c r="L55" s="28">
        <v>12.5</v>
      </c>
      <c r="M55" s="9"/>
      <c r="N55" s="28">
        <v>9.2614000000000001</v>
      </c>
      <c r="O55" s="10">
        <v>40.03</v>
      </c>
      <c r="P55" s="10">
        <v>31.5</v>
      </c>
      <c r="Q55" s="10">
        <v>40</v>
      </c>
      <c r="R55" s="10">
        <v>31.5</v>
      </c>
      <c r="S55" s="10">
        <f t="shared" si="8"/>
        <v>10</v>
      </c>
      <c r="T55" s="11">
        <f>O55-R55</f>
        <v>8.5300000000000011</v>
      </c>
      <c r="U55" s="10">
        <v>41.5</v>
      </c>
      <c r="V55" s="36">
        <f t="shared" si="9"/>
        <v>-8.5300000000000011</v>
      </c>
      <c r="W55" s="87">
        <f t="shared" si="10"/>
        <v>-3.0000000000001137E-2</v>
      </c>
      <c r="X55" s="55">
        <f>+U55-O55</f>
        <v>1.4699999999999989</v>
      </c>
    </row>
    <row r="56" spans="1:24" ht="13.5" customHeight="1">
      <c r="A56" s="54"/>
      <c r="B56" s="7"/>
      <c r="C56" s="80"/>
      <c r="D56" s="8"/>
      <c r="E56" s="8"/>
      <c r="F56" s="32"/>
      <c r="G56" s="18"/>
      <c r="H56" s="9"/>
      <c r="I56" s="9"/>
      <c r="J56" s="28"/>
      <c r="K56" s="28"/>
      <c r="L56" s="28"/>
      <c r="M56" s="9"/>
      <c r="N56" s="28"/>
      <c r="O56" s="10"/>
      <c r="P56" s="10"/>
      <c r="Q56" s="10"/>
      <c r="R56" s="10"/>
      <c r="S56" s="10"/>
      <c r="T56" s="11"/>
      <c r="U56" s="10"/>
      <c r="V56" s="36"/>
      <c r="W56" s="36"/>
      <c r="X56" s="55"/>
    </row>
    <row r="57" spans="1:24" ht="12.75" customHeight="1">
      <c r="A57" s="53"/>
      <c r="B57" s="7"/>
      <c r="C57" s="7"/>
      <c r="D57" s="8"/>
      <c r="E57" s="8"/>
      <c r="F57" s="32"/>
      <c r="G57" s="18"/>
      <c r="H57" s="9"/>
      <c r="I57" s="9"/>
      <c r="J57" s="28"/>
      <c r="K57" s="28"/>
      <c r="L57" s="28"/>
      <c r="M57" s="9"/>
      <c r="N57" s="28"/>
      <c r="O57" s="10"/>
      <c r="P57" s="10"/>
      <c r="Q57" s="10"/>
      <c r="R57" s="10"/>
      <c r="S57" s="10"/>
      <c r="T57" s="11"/>
      <c r="U57" s="10"/>
      <c r="V57" s="36"/>
      <c r="W57" s="36"/>
      <c r="X57" s="55"/>
    </row>
    <row r="58" spans="1:24" ht="20.25" customHeight="1">
      <c r="A58" s="53" t="s">
        <v>30</v>
      </c>
      <c r="B58" s="7" t="s">
        <v>33</v>
      </c>
      <c r="C58" s="7" t="s">
        <v>50</v>
      </c>
      <c r="D58" s="8"/>
      <c r="E58" s="8"/>
      <c r="F58" s="32">
        <v>0.47239999999999999</v>
      </c>
      <c r="G58" s="18"/>
      <c r="H58" s="9">
        <v>503</v>
      </c>
      <c r="I58" s="9">
        <v>265</v>
      </c>
      <c r="J58" s="28">
        <v>19.34</v>
      </c>
      <c r="K58" s="28">
        <v>19.332999999999998</v>
      </c>
      <c r="L58" s="28">
        <v>21.619</v>
      </c>
      <c r="M58" s="9"/>
      <c r="N58" s="28">
        <v>6.4103000000000003</v>
      </c>
      <c r="O58" s="10">
        <v>5267.34</v>
      </c>
      <c r="P58" s="10">
        <v>5263</v>
      </c>
      <c r="Q58" s="10">
        <v>5271</v>
      </c>
      <c r="R58" s="10">
        <v>5263</v>
      </c>
      <c r="S58" s="10">
        <f t="shared" ref="S58" si="11">U58-R58</f>
        <v>8</v>
      </c>
      <c r="T58" s="11">
        <f>O58-R58</f>
        <v>4.3400000000001455</v>
      </c>
      <c r="U58" s="10">
        <v>5271</v>
      </c>
      <c r="V58" s="36">
        <f t="shared" ref="V58:V59" si="12">+P58-O58</f>
        <v>-4.3400000000001455</v>
      </c>
      <c r="W58" s="36">
        <f t="shared" ref="W58:W59" si="13">Q58-O58</f>
        <v>3.6599999999998545</v>
      </c>
      <c r="X58" s="55">
        <f>+U58-O58</f>
        <v>3.6599999999998545</v>
      </c>
    </row>
    <row r="59" spans="1:24" ht="20.25" customHeight="1">
      <c r="A59" s="54" t="s">
        <v>33</v>
      </c>
      <c r="B59" s="7" t="s">
        <v>33</v>
      </c>
      <c r="C59" s="7" t="s">
        <v>91</v>
      </c>
      <c r="D59" s="8"/>
      <c r="E59" s="8"/>
      <c r="F59" s="32">
        <v>0.47239999999999999</v>
      </c>
      <c r="G59" s="18"/>
      <c r="H59" s="9">
        <v>783</v>
      </c>
      <c r="I59" s="9">
        <v>345</v>
      </c>
      <c r="J59" s="28">
        <v>42.853700000000003</v>
      </c>
      <c r="K59" s="28">
        <v>42.81</v>
      </c>
      <c r="L59" s="28">
        <v>21.619</v>
      </c>
      <c r="M59" s="9"/>
      <c r="N59" s="28">
        <v>12.814500000000001</v>
      </c>
      <c r="O59" s="10">
        <v>5269.16</v>
      </c>
      <c r="P59" s="10">
        <v>5263</v>
      </c>
      <c r="Q59" s="10">
        <v>5271</v>
      </c>
      <c r="R59" s="10">
        <v>5263</v>
      </c>
      <c r="S59" s="10">
        <f>U59-R59</f>
        <v>8</v>
      </c>
      <c r="T59" s="11">
        <f>O59-R59</f>
        <v>6.1599999999998545</v>
      </c>
      <c r="U59" s="10">
        <v>5271</v>
      </c>
      <c r="V59" s="36">
        <f t="shared" si="12"/>
        <v>-6.1599999999998545</v>
      </c>
      <c r="W59" s="36">
        <f t="shared" si="13"/>
        <v>1.8400000000001455</v>
      </c>
      <c r="X59" s="55">
        <f>+U59-O59</f>
        <v>1.8400000000001455</v>
      </c>
    </row>
    <row r="60" spans="1:24" ht="27" customHeight="1">
      <c r="A60" s="53"/>
      <c r="B60" s="7"/>
      <c r="C60" s="7"/>
      <c r="D60" s="8"/>
      <c r="E60" s="8"/>
      <c r="F60" s="32"/>
      <c r="G60" s="18"/>
      <c r="H60" s="9"/>
      <c r="I60" s="9"/>
      <c r="J60" s="28"/>
      <c r="K60" s="28"/>
      <c r="L60" s="28"/>
      <c r="M60" s="9"/>
      <c r="N60" s="28"/>
      <c r="O60" s="10"/>
      <c r="P60" s="10"/>
      <c r="Q60" s="10"/>
      <c r="R60" s="10"/>
      <c r="S60" s="10"/>
      <c r="T60" s="11"/>
      <c r="U60" s="10"/>
      <c r="V60" s="36"/>
      <c r="W60" s="36"/>
      <c r="X60" s="55"/>
    </row>
    <row r="61" spans="1:24" ht="38.25">
      <c r="A61" s="53" t="s">
        <v>43</v>
      </c>
      <c r="B61" s="7" t="s">
        <v>26</v>
      </c>
      <c r="C61" s="7" t="s">
        <v>50</v>
      </c>
      <c r="D61" s="8"/>
      <c r="E61" s="8"/>
      <c r="F61" s="32">
        <v>0.45610000000000001</v>
      </c>
      <c r="G61" s="18"/>
      <c r="H61" s="9">
        <v>620</v>
      </c>
      <c r="I61" s="9">
        <v>404</v>
      </c>
      <c r="J61" s="28">
        <v>45.558</v>
      </c>
      <c r="K61" s="28">
        <v>44.397300000000001</v>
      </c>
      <c r="L61" s="28">
        <v>26.41</v>
      </c>
      <c r="M61" s="9"/>
      <c r="N61" s="28">
        <v>10.539300000000001</v>
      </c>
      <c r="O61" s="10">
        <v>5274.79</v>
      </c>
      <c r="P61" s="10">
        <v>5263</v>
      </c>
      <c r="Q61" s="10">
        <v>5280</v>
      </c>
      <c r="R61" s="10">
        <v>5263</v>
      </c>
      <c r="S61" s="10">
        <f t="shared" ref="S61:S65" si="14">U61-R61</f>
        <v>17</v>
      </c>
      <c r="T61" s="11">
        <f>O61-R61</f>
        <v>11.789999999999964</v>
      </c>
      <c r="U61" s="10">
        <v>5280</v>
      </c>
      <c r="V61" s="36">
        <f>P61-O61</f>
        <v>-11.789999999999964</v>
      </c>
      <c r="W61" s="36">
        <f>Q61-O61</f>
        <v>5.2100000000000364</v>
      </c>
      <c r="X61" s="55">
        <f t="shared" ref="X61:X62" si="15">+U61-O61</f>
        <v>5.2100000000000364</v>
      </c>
    </row>
    <row r="62" spans="1:24" ht="21.75" customHeight="1">
      <c r="A62" s="54" t="s">
        <v>33</v>
      </c>
      <c r="B62" s="7" t="s">
        <v>33</v>
      </c>
      <c r="C62" s="7" t="s">
        <v>91</v>
      </c>
      <c r="D62" s="8"/>
      <c r="E62" s="8"/>
      <c r="F62" s="32">
        <v>0.45610000000000001</v>
      </c>
      <c r="G62" s="18"/>
      <c r="H62" s="9">
        <v>684</v>
      </c>
      <c r="I62" s="9">
        <v>420</v>
      </c>
      <c r="J62" s="28">
        <v>50.749000000000002</v>
      </c>
      <c r="K62" s="28">
        <v>49.517000000000003</v>
      </c>
      <c r="L62" s="28">
        <v>26.41</v>
      </c>
      <c r="M62" s="9"/>
      <c r="N62" s="28">
        <v>12.1417</v>
      </c>
      <c r="O62" s="10">
        <v>5275.52</v>
      </c>
      <c r="P62" s="10">
        <v>5263</v>
      </c>
      <c r="Q62" s="10">
        <v>5280</v>
      </c>
      <c r="R62" s="10">
        <v>5263</v>
      </c>
      <c r="S62" s="10">
        <f t="shared" si="14"/>
        <v>17</v>
      </c>
      <c r="T62" s="11">
        <f>O62-R62</f>
        <v>12.520000000000437</v>
      </c>
      <c r="U62" s="10">
        <v>5280</v>
      </c>
      <c r="V62" s="36">
        <f t="shared" ref="V62" si="16">P62-O62</f>
        <v>-12.520000000000437</v>
      </c>
      <c r="W62" s="36">
        <f t="shared" ref="W62" si="17">Q62-O62</f>
        <v>4.4799999999995634</v>
      </c>
      <c r="X62" s="55">
        <f t="shared" si="15"/>
        <v>4.4799999999995634</v>
      </c>
    </row>
    <row r="63" spans="1:24" ht="16.5" customHeight="1">
      <c r="A63" s="53"/>
      <c r="B63" s="7"/>
      <c r="C63" s="7"/>
      <c r="D63" s="8"/>
      <c r="E63" s="8"/>
      <c r="F63" s="32"/>
      <c r="G63" s="18"/>
      <c r="H63" s="9"/>
      <c r="I63" s="9"/>
      <c r="J63" s="28"/>
      <c r="K63" s="28"/>
      <c r="L63" s="28"/>
      <c r="M63" s="9"/>
      <c r="N63" s="28"/>
      <c r="O63" s="10"/>
      <c r="P63" s="10"/>
      <c r="Q63" s="10"/>
      <c r="R63" s="10"/>
      <c r="S63" s="10"/>
      <c r="T63" s="11"/>
      <c r="U63" s="10"/>
      <c r="V63" s="36"/>
      <c r="W63" s="36"/>
      <c r="X63" s="55"/>
    </row>
    <row r="64" spans="1:24" ht="38.25">
      <c r="A64" s="53" t="s">
        <v>36</v>
      </c>
      <c r="B64" s="7" t="s">
        <v>26</v>
      </c>
      <c r="C64" s="7" t="s">
        <v>50</v>
      </c>
      <c r="D64" s="8"/>
      <c r="E64" s="8"/>
      <c r="F64" s="32">
        <v>8.7800000000000003E-2</v>
      </c>
      <c r="G64" s="18"/>
      <c r="H64" s="9">
        <v>150</v>
      </c>
      <c r="I64" s="9">
        <v>29</v>
      </c>
      <c r="J64" s="28">
        <v>7.7782</v>
      </c>
      <c r="K64" s="28">
        <v>7.75</v>
      </c>
      <c r="L64" s="28">
        <v>4.2012</v>
      </c>
      <c r="M64" s="9"/>
      <c r="N64" s="28">
        <v>3.9984999999999999</v>
      </c>
      <c r="O64" s="10">
        <v>5249.86</v>
      </c>
      <c r="P64" s="10">
        <v>5246</v>
      </c>
      <c r="Q64" s="10">
        <v>5250</v>
      </c>
      <c r="R64" s="10">
        <v>5246</v>
      </c>
      <c r="S64" s="10">
        <f t="shared" si="14"/>
        <v>4</v>
      </c>
      <c r="T64" s="11">
        <f>O64-R64</f>
        <v>3.8599999999996726</v>
      </c>
      <c r="U64" s="10">
        <v>5250</v>
      </c>
      <c r="V64" s="36">
        <f t="shared" ref="V64:V65" si="18">+P64-O64</f>
        <v>-3.8599999999996726</v>
      </c>
      <c r="W64" s="36">
        <f t="shared" ref="W64:W65" si="19">Q64-O64</f>
        <v>0.14000000000032742</v>
      </c>
      <c r="X64" s="55">
        <f>+U64-O64</f>
        <v>0.14000000000032742</v>
      </c>
    </row>
    <row r="65" spans="1:25" ht="23.25" customHeight="1">
      <c r="A65" s="54" t="s">
        <v>33</v>
      </c>
      <c r="B65" s="7" t="s">
        <v>33</v>
      </c>
      <c r="C65" s="7" t="s">
        <v>91</v>
      </c>
      <c r="D65" s="8"/>
      <c r="E65" s="8"/>
      <c r="F65" s="32">
        <v>8.7800000000000003E-2</v>
      </c>
      <c r="G65" s="18"/>
      <c r="H65" s="9">
        <v>161</v>
      </c>
      <c r="I65" s="9">
        <v>49</v>
      </c>
      <c r="J65" s="28">
        <v>8.7817000000000007</v>
      </c>
      <c r="K65" s="28">
        <v>8.7462</v>
      </c>
      <c r="L65" s="28">
        <v>4.2012</v>
      </c>
      <c r="M65" s="9"/>
      <c r="N65" s="28">
        <v>4.2744999999999997</v>
      </c>
      <c r="O65" s="10">
        <v>5250.04</v>
      </c>
      <c r="P65" s="10">
        <v>5246</v>
      </c>
      <c r="Q65" s="10">
        <v>5250</v>
      </c>
      <c r="R65" s="10">
        <v>5246</v>
      </c>
      <c r="S65" s="10">
        <f t="shared" si="14"/>
        <v>4</v>
      </c>
      <c r="T65" s="11">
        <f>O65-R65</f>
        <v>4.0399999999999636</v>
      </c>
      <c r="U65" s="10">
        <v>5250</v>
      </c>
      <c r="V65" s="36">
        <f t="shared" si="18"/>
        <v>-4.0399999999999636</v>
      </c>
      <c r="W65" s="87">
        <f t="shared" si="19"/>
        <v>-3.999999999996362E-2</v>
      </c>
      <c r="X65" s="88">
        <f>+U65-O65</f>
        <v>-3.999999999996362E-2</v>
      </c>
    </row>
    <row r="66" spans="1:25" ht="9" customHeight="1">
      <c r="A66" s="54"/>
      <c r="B66" s="7"/>
      <c r="C66" s="7"/>
      <c r="D66" s="8"/>
      <c r="E66" s="8"/>
      <c r="F66" s="32"/>
      <c r="G66" s="18"/>
      <c r="H66" s="9"/>
      <c r="I66" s="9"/>
      <c r="J66" s="28"/>
      <c r="K66" s="28"/>
      <c r="L66" s="28"/>
      <c r="M66" s="9"/>
      <c r="N66" s="28"/>
      <c r="O66" s="10"/>
      <c r="P66" s="10"/>
      <c r="Q66" s="10"/>
      <c r="R66" s="10"/>
      <c r="S66" s="10"/>
      <c r="T66" s="11"/>
      <c r="U66" s="10"/>
      <c r="V66" s="36"/>
      <c r="W66" s="36"/>
      <c r="X66" s="55"/>
    </row>
    <row r="67" spans="1:25" ht="32.25" customHeight="1">
      <c r="A67" s="53" t="s">
        <v>45</v>
      </c>
      <c r="B67" s="7" t="s">
        <v>52</v>
      </c>
      <c r="C67" s="7" t="s">
        <v>50</v>
      </c>
      <c r="D67" s="8"/>
      <c r="E67" s="8"/>
      <c r="F67" s="32">
        <v>9.6716999999999995</v>
      </c>
      <c r="G67" s="18"/>
      <c r="H67" s="9">
        <v>8638</v>
      </c>
      <c r="I67" s="9">
        <v>3091</v>
      </c>
      <c r="J67" s="28">
        <v>719.25369999999998</v>
      </c>
      <c r="K67" s="28">
        <v>718.02440000000001</v>
      </c>
      <c r="L67" s="28">
        <v>537.33000000000004</v>
      </c>
      <c r="M67" s="9"/>
      <c r="N67" s="28">
        <v>291.61509999999998</v>
      </c>
      <c r="O67" s="10">
        <v>5165.82</v>
      </c>
      <c r="P67" s="10">
        <v>5146</v>
      </c>
      <c r="Q67" s="10">
        <v>5165.75</v>
      </c>
      <c r="R67" s="10">
        <v>5146</v>
      </c>
      <c r="S67" s="10">
        <f t="shared" ref="S67:S68" si="20">U67-R67</f>
        <v>29</v>
      </c>
      <c r="T67" s="11">
        <f t="shared" ref="T67:T70" si="21">O67-R67</f>
        <v>19.819999999999709</v>
      </c>
      <c r="U67" s="10">
        <v>5175</v>
      </c>
      <c r="V67" s="36">
        <f t="shared" ref="V67" si="22">+P67-O67</f>
        <v>-19.819999999999709</v>
      </c>
      <c r="W67" s="36">
        <f t="shared" ref="W67:W68" si="23">Q67-O67</f>
        <v>-6.9999999999708962E-2</v>
      </c>
      <c r="X67" s="55">
        <f t="shared" ref="X67:X70" si="24">+U67-O67</f>
        <v>9.180000000000291</v>
      </c>
    </row>
    <row r="68" spans="1:25" ht="32.25" customHeight="1">
      <c r="A68" s="54" t="s">
        <v>33</v>
      </c>
      <c r="B68" s="7" t="s">
        <v>33</v>
      </c>
      <c r="C68" s="7" t="s">
        <v>91</v>
      </c>
      <c r="D68" s="8"/>
      <c r="E68" s="8"/>
      <c r="F68" s="32">
        <v>9.6716999999999995</v>
      </c>
      <c r="G68" s="18"/>
      <c r="H68" s="9">
        <v>9989</v>
      </c>
      <c r="I68" s="9">
        <v>4803</v>
      </c>
      <c r="J68" s="28">
        <v>878.48140000000001</v>
      </c>
      <c r="K68" s="28">
        <v>876.73180000000002</v>
      </c>
      <c r="L68" s="28">
        <v>537.33000000000004</v>
      </c>
      <c r="M68" s="9"/>
      <c r="N68" s="28">
        <v>330.90469999999999</v>
      </c>
      <c r="O68" s="10">
        <v>5167.4399999999996</v>
      </c>
      <c r="P68" s="10">
        <v>5146</v>
      </c>
      <c r="Q68" s="10">
        <v>5165.75</v>
      </c>
      <c r="R68" s="10">
        <v>5146</v>
      </c>
      <c r="S68" s="10">
        <f t="shared" si="20"/>
        <v>29</v>
      </c>
      <c r="T68" s="11">
        <f t="shared" si="21"/>
        <v>21.4399999999996</v>
      </c>
      <c r="U68" s="10">
        <v>5175</v>
      </c>
      <c r="V68" s="36">
        <f>+P68-O68</f>
        <v>-21.4399999999996</v>
      </c>
      <c r="W68" s="36">
        <f t="shared" si="23"/>
        <v>-1.6899999999995998</v>
      </c>
      <c r="X68" s="55">
        <f t="shared" si="24"/>
        <v>7.5600000000004002</v>
      </c>
    </row>
    <row r="69" spans="1:25" ht="22.5" customHeight="1">
      <c r="A69" s="54"/>
      <c r="B69" s="7"/>
      <c r="C69" s="7"/>
      <c r="D69" s="8"/>
      <c r="E69" s="8"/>
      <c r="F69" s="32"/>
      <c r="G69" s="37"/>
      <c r="H69" s="9"/>
      <c r="I69" s="9"/>
      <c r="J69" s="28"/>
      <c r="K69" s="28"/>
      <c r="L69" s="28"/>
      <c r="M69" s="9"/>
      <c r="N69" s="28"/>
      <c r="O69" s="10"/>
      <c r="P69" s="10"/>
      <c r="Q69" s="10"/>
      <c r="R69" s="10"/>
      <c r="S69" s="10"/>
      <c r="T69" s="11"/>
      <c r="U69" s="10"/>
      <c r="V69" s="36"/>
      <c r="W69" s="36"/>
      <c r="X69" s="55"/>
    </row>
    <row r="70" spans="1:25" ht="63.75">
      <c r="A70" s="148" t="s">
        <v>37</v>
      </c>
      <c r="B70" s="38" t="s">
        <v>56</v>
      </c>
      <c r="C70" s="38" t="s">
        <v>50</v>
      </c>
      <c r="D70" s="149"/>
      <c r="E70" s="149"/>
      <c r="F70" s="33">
        <v>0.59350000000000003</v>
      </c>
      <c r="G70" s="150"/>
      <c r="H70" s="21">
        <v>692</v>
      </c>
      <c r="I70" s="21">
        <v>0</v>
      </c>
      <c r="J70" s="29">
        <v>43.978200000000001</v>
      </c>
      <c r="K70" s="29">
        <v>0</v>
      </c>
      <c r="L70" s="29">
        <v>15.839600000000001</v>
      </c>
      <c r="M70" s="21"/>
      <c r="N70" s="29">
        <v>15.839600000000001</v>
      </c>
      <c r="O70" s="23">
        <v>5234</v>
      </c>
      <c r="P70" s="23">
        <v>5218</v>
      </c>
      <c r="Q70" s="23">
        <v>5232</v>
      </c>
      <c r="R70" s="23">
        <v>5218</v>
      </c>
      <c r="S70" s="23"/>
      <c r="T70" s="22">
        <f t="shared" si="21"/>
        <v>16</v>
      </c>
      <c r="U70" s="23">
        <v>5233</v>
      </c>
      <c r="V70" s="63">
        <f t="shared" ref="V70" si="25">+Q70-O70</f>
        <v>-2</v>
      </c>
      <c r="W70" s="63"/>
      <c r="X70" s="151">
        <f t="shared" si="24"/>
        <v>-1</v>
      </c>
    </row>
    <row r="71" spans="1:25" ht="30" customHeight="1">
      <c r="A71" s="56"/>
      <c r="B71" s="7"/>
      <c r="C71" s="7"/>
      <c r="D71" s="81"/>
      <c r="E71" s="81"/>
      <c r="F71" s="32"/>
      <c r="G71" s="37"/>
      <c r="H71" s="9"/>
      <c r="I71" s="9"/>
      <c r="J71" s="28"/>
      <c r="K71" s="28"/>
      <c r="L71" s="28"/>
      <c r="M71" s="9"/>
      <c r="N71" s="28"/>
      <c r="O71" s="10"/>
      <c r="P71" s="10"/>
      <c r="Q71" s="10"/>
      <c r="R71" s="10"/>
      <c r="S71" s="10"/>
      <c r="T71" s="11"/>
      <c r="U71" s="10"/>
      <c r="V71" s="36"/>
      <c r="W71" s="36"/>
      <c r="X71" s="36"/>
      <c r="Y71" s="80"/>
    </row>
    <row r="72" spans="1:25" ht="30" customHeight="1">
      <c r="A72" s="80"/>
      <c r="B72" s="80"/>
      <c r="C72" s="80"/>
      <c r="D72" s="80"/>
      <c r="E72" s="80"/>
      <c r="F72" s="80"/>
      <c r="G72" s="80"/>
      <c r="H72" s="80"/>
      <c r="I72" s="80"/>
      <c r="J72" s="80"/>
      <c r="K72" s="80"/>
      <c r="L72" s="80"/>
      <c r="M72" s="80"/>
      <c r="N72" s="80"/>
      <c r="O72" s="80"/>
      <c r="P72" s="80"/>
      <c r="Q72" s="80"/>
      <c r="R72" s="80"/>
      <c r="S72" s="80"/>
      <c r="T72" s="80"/>
      <c r="U72" s="80"/>
      <c r="V72" s="80"/>
      <c r="W72" s="80"/>
      <c r="X72" s="80"/>
      <c r="Y72" s="80"/>
    </row>
    <row r="73" spans="1:25" ht="17.25" customHeight="1">
      <c r="A73" s="80"/>
      <c r="B73" s="80"/>
      <c r="C73" s="80"/>
      <c r="D73" s="80"/>
      <c r="E73" s="80"/>
      <c r="F73" s="80"/>
      <c r="G73" s="80"/>
      <c r="H73" s="80"/>
      <c r="I73" s="80"/>
      <c r="J73" s="80"/>
      <c r="K73" s="80"/>
      <c r="L73" s="80"/>
      <c r="M73" s="80"/>
      <c r="N73" s="80"/>
      <c r="O73" s="80"/>
      <c r="P73" s="80"/>
      <c r="Q73" s="80"/>
      <c r="R73" s="80"/>
      <c r="S73" s="80"/>
      <c r="T73" s="80"/>
      <c r="U73" s="80"/>
      <c r="V73" s="80"/>
      <c r="W73" s="80"/>
      <c r="X73" s="80"/>
      <c r="Y73" s="80"/>
    </row>
    <row r="74" spans="1:25" ht="17.25" customHeight="1">
      <c r="A74" s="80"/>
      <c r="B74" s="80"/>
      <c r="C74" s="80"/>
      <c r="D74" s="80"/>
      <c r="E74" s="80"/>
      <c r="F74" s="80"/>
      <c r="G74" s="80"/>
      <c r="H74" s="80"/>
      <c r="I74" s="80"/>
      <c r="J74" s="80"/>
      <c r="K74" s="80"/>
      <c r="L74" s="80"/>
      <c r="M74" s="80"/>
      <c r="N74" s="80"/>
      <c r="O74" s="80"/>
      <c r="P74" s="80"/>
      <c r="Q74" s="80"/>
      <c r="R74" s="80"/>
      <c r="S74" s="80"/>
      <c r="T74" s="80"/>
      <c r="U74" s="80"/>
      <c r="V74" s="80"/>
      <c r="W74" s="80"/>
      <c r="X74" s="80"/>
      <c r="Y74" s="80"/>
    </row>
    <row r="75" spans="1:25" ht="17.25" customHeight="1">
      <c r="A75" s="80"/>
      <c r="B75" s="80"/>
      <c r="C75" s="80"/>
      <c r="D75" s="80"/>
      <c r="E75" s="80"/>
      <c r="F75" s="80"/>
      <c r="G75" s="80"/>
      <c r="H75" s="80"/>
      <c r="I75" s="80"/>
      <c r="J75" s="80"/>
      <c r="K75" s="80"/>
      <c r="L75" s="80"/>
      <c r="M75" s="80"/>
      <c r="N75" s="80"/>
      <c r="O75" s="80"/>
      <c r="P75" s="80"/>
      <c r="Q75" s="80"/>
      <c r="R75" s="80"/>
      <c r="S75" s="80"/>
      <c r="T75" s="80"/>
      <c r="U75" s="80"/>
      <c r="V75" s="80"/>
      <c r="W75" s="80"/>
      <c r="X75" s="80"/>
      <c r="Y75" s="80"/>
    </row>
    <row r="76" spans="1:25">
      <c r="F76" s="2"/>
      <c r="H76" s="2"/>
      <c r="I76" s="2"/>
      <c r="J76" s="2"/>
      <c r="K76" s="2"/>
      <c r="L76" s="2"/>
      <c r="M76" s="2"/>
      <c r="N76" s="2"/>
      <c r="O76" s="2"/>
      <c r="P76" s="2"/>
      <c r="Q76" s="2"/>
      <c r="R76" s="2"/>
      <c r="S76" s="2"/>
      <c r="T76" s="2"/>
      <c r="U76" s="2"/>
      <c r="V76" s="2"/>
      <c r="W76" s="2"/>
      <c r="X76" s="2"/>
    </row>
    <row r="77" spans="1:25">
      <c r="F77" s="2"/>
      <c r="H77" s="2"/>
      <c r="I77" s="2"/>
      <c r="J77" s="2"/>
      <c r="K77" s="2"/>
      <c r="L77" s="2"/>
      <c r="M77" s="2"/>
      <c r="N77" s="2"/>
      <c r="O77" s="2"/>
      <c r="P77" s="2"/>
      <c r="Q77" s="2"/>
      <c r="R77" s="2"/>
      <c r="S77" s="2"/>
      <c r="T77" s="2"/>
      <c r="U77" s="2"/>
      <c r="V77" s="2"/>
      <c r="W77" s="2"/>
      <c r="X77" s="2"/>
    </row>
    <row r="78" spans="1:25">
      <c r="F78" s="2"/>
      <c r="H78" s="2"/>
      <c r="I78" s="2"/>
      <c r="J78" s="2"/>
      <c r="K78" s="2"/>
      <c r="L78" s="2"/>
      <c r="M78" s="2"/>
      <c r="N78" s="2"/>
      <c r="O78" s="2"/>
      <c r="P78" s="2"/>
      <c r="Q78" s="2"/>
      <c r="R78" s="2"/>
      <c r="S78" s="2"/>
      <c r="T78" s="2"/>
      <c r="U78" s="2"/>
      <c r="V78" s="2"/>
      <c r="W78" s="2"/>
      <c r="X78" s="2"/>
    </row>
    <row r="79" spans="1:25">
      <c r="F79" s="2"/>
      <c r="H79" s="2"/>
      <c r="I79" s="2"/>
      <c r="J79" s="2"/>
      <c r="K79" s="2"/>
      <c r="L79" s="2"/>
      <c r="M79" s="2"/>
      <c r="N79" s="2"/>
      <c r="O79" s="2"/>
      <c r="P79" s="2"/>
      <c r="Q79" s="2"/>
      <c r="R79" s="2"/>
      <c r="S79" s="2"/>
      <c r="T79" s="2"/>
      <c r="U79" s="2"/>
      <c r="V79" s="2"/>
      <c r="W79" s="2"/>
      <c r="X79" s="2"/>
    </row>
    <row r="80" spans="1:25">
      <c r="F80" s="2"/>
      <c r="H80" s="2"/>
      <c r="I80" s="2"/>
      <c r="J80" s="2"/>
      <c r="K80" s="2"/>
      <c r="L80" s="2"/>
      <c r="M80" s="2"/>
      <c r="N80" s="2"/>
      <c r="O80" s="2"/>
      <c r="P80" s="2"/>
      <c r="Q80" s="2"/>
      <c r="R80" s="2"/>
      <c r="S80" s="2"/>
      <c r="T80" s="2"/>
      <c r="U80" s="2"/>
      <c r="V80" s="2"/>
      <c r="W80" s="2"/>
      <c r="X80" s="2"/>
    </row>
    <row r="81" spans="1:24">
      <c r="F81" s="2"/>
      <c r="H81" s="2"/>
      <c r="I81" s="2"/>
      <c r="J81" s="2"/>
      <c r="K81" s="2"/>
      <c r="L81" s="2"/>
      <c r="M81" s="2"/>
      <c r="N81" s="2"/>
      <c r="O81" s="2"/>
      <c r="P81" s="2"/>
      <c r="Q81" s="2"/>
      <c r="R81" s="2"/>
      <c r="S81" s="2"/>
      <c r="T81" s="2"/>
      <c r="U81" s="2"/>
      <c r="V81" s="2"/>
      <c r="W81" s="2"/>
      <c r="X81" s="2"/>
    </row>
    <row r="82" spans="1:24">
      <c r="F82" s="2"/>
      <c r="H82" s="2"/>
      <c r="I82" s="2"/>
      <c r="J82" s="2"/>
      <c r="K82" s="2"/>
      <c r="L82" s="2"/>
      <c r="M82" s="2"/>
      <c r="N82" s="2"/>
      <c r="O82" s="2"/>
      <c r="P82" s="2"/>
      <c r="Q82" s="2"/>
      <c r="R82" s="2"/>
      <c r="S82" s="2"/>
      <c r="T82" s="2"/>
      <c r="U82" s="2"/>
      <c r="V82" s="2"/>
      <c r="W82" s="2"/>
      <c r="X82" s="2"/>
    </row>
    <row r="83" spans="1:24">
      <c r="F83" s="2"/>
      <c r="H83" s="2"/>
      <c r="I83" s="2"/>
      <c r="J83" s="2"/>
      <c r="K83" s="2"/>
      <c r="L83" s="2"/>
      <c r="M83" s="2"/>
      <c r="N83" s="2"/>
      <c r="O83" s="2"/>
      <c r="P83" s="2"/>
      <c r="Q83" s="2"/>
      <c r="R83" s="2"/>
      <c r="S83" s="2"/>
      <c r="T83" s="2"/>
      <c r="U83" s="2"/>
      <c r="V83" s="2"/>
      <c r="W83" s="2"/>
      <c r="X83" s="2"/>
    </row>
    <row r="87" spans="1:24" ht="23.25" hidden="1">
      <c r="K87" s="57" t="s">
        <v>65</v>
      </c>
    </row>
    <row r="88" spans="1:24" hidden="1">
      <c r="A88" s="53" t="s">
        <v>60</v>
      </c>
      <c r="B88" s="7" t="s">
        <v>24</v>
      </c>
      <c r="C88" s="7" t="s">
        <v>32</v>
      </c>
      <c r="D88" s="8"/>
      <c r="E88" s="8"/>
      <c r="F88" s="32">
        <v>0.62</v>
      </c>
      <c r="G88" s="18"/>
      <c r="H88" s="9">
        <v>755</v>
      </c>
      <c r="I88" s="9">
        <v>93</v>
      </c>
      <c r="J88" s="28">
        <v>41.861899999999999</v>
      </c>
      <c r="K88" s="28">
        <v>41.353099999999998</v>
      </c>
      <c r="L88" s="28">
        <v>46.543999999999997</v>
      </c>
      <c r="M88" s="9"/>
      <c r="N88" s="28">
        <v>26.994199999999999</v>
      </c>
      <c r="O88" s="10">
        <v>5596.64</v>
      </c>
      <c r="P88" s="10">
        <v>5595</v>
      </c>
      <c r="Q88" s="10">
        <v>5600</v>
      </c>
      <c r="R88" s="10">
        <v>5589</v>
      </c>
      <c r="S88" s="10"/>
      <c r="T88" s="11">
        <f>O88-R88</f>
        <v>7.6400000000003274</v>
      </c>
      <c r="U88" s="10">
        <v>5600</v>
      </c>
      <c r="V88" s="36">
        <f>P88-O88</f>
        <v>-1.6400000000003274</v>
      </c>
      <c r="W88" s="36"/>
      <c r="X88" s="55">
        <f>U88-O88</f>
        <v>3.3599999999996726</v>
      </c>
    </row>
    <row r="89" spans="1:24" ht="25.5" hidden="1">
      <c r="A89" s="53" t="s">
        <v>62</v>
      </c>
      <c r="B89" s="7" t="s">
        <v>61</v>
      </c>
      <c r="C89" s="7" t="s">
        <v>32</v>
      </c>
      <c r="D89" s="8"/>
      <c r="E89" s="8"/>
      <c r="F89" s="32">
        <v>0.62</v>
      </c>
      <c r="G89" s="18"/>
      <c r="H89" s="9">
        <v>755</v>
      </c>
      <c r="I89" s="9">
        <v>270</v>
      </c>
      <c r="J89" s="28">
        <v>41.861899999999999</v>
      </c>
      <c r="K89" s="28">
        <v>41.5379</v>
      </c>
      <c r="L89" s="28">
        <v>27.841000000000001</v>
      </c>
      <c r="M89" s="9"/>
      <c r="N89" s="28">
        <v>22.484100000000002</v>
      </c>
      <c r="O89" s="10">
        <v>5600.26</v>
      </c>
      <c r="P89" s="10">
        <v>5595</v>
      </c>
      <c r="Q89" s="10">
        <v>5600</v>
      </c>
      <c r="R89" s="10">
        <v>5589</v>
      </c>
      <c r="S89" s="10"/>
      <c r="T89" s="11">
        <f>O89-R89</f>
        <v>11.260000000000218</v>
      </c>
      <c r="U89" s="10">
        <v>5602</v>
      </c>
      <c r="V89" s="36">
        <f>P89-O89</f>
        <v>-5.2600000000002183</v>
      </c>
      <c r="W89" s="36"/>
      <c r="X89" s="55">
        <f>U89-O89</f>
        <v>1.7399999999997817</v>
      </c>
    </row>
    <row r="90" spans="1:24" ht="25.5" hidden="1">
      <c r="A90" s="53" t="s">
        <v>63</v>
      </c>
      <c r="B90" s="7" t="s">
        <v>24</v>
      </c>
      <c r="C90" s="7" t="s">
        <v>32</v>
      </c>
      <c r="D90" s="8"/>
      <c r="E90" s="8"/>
      <c r="F90" s="32">
        <v>0.62</v>
      </c>
      <c r="G90" s="18"/>
      <c r="H90" s="9">
        <v>755</v>
      </c>
      <c r="I90" s="9">
        <v>114</v>
      </c>
      <c r="J90" s="28">
        <v>41.861899999999999</v>
      </c>
      <c r="K90" s="28">
        <v>41.525399999999998</v>
      </c>
      <c r="L90" s="28">
        <v>31.876000000000001</v>
      </c>
      <c r="M90" s="9"/>
      <c r="N90" s="28">
        <v>25.935199999999998</v>
      </c>
      <c r="O90" s="10">
        <v>5600</v>
      </c>
      <c r="P90" s="10">
        <v>5595</v>
      </c>
      <c r="Q90" s="10">
        <v>5600</v>
      </c>
      <c r="R90" s="10">
        <v>5589</v>
      </c>
      <c r="S90" s="10"/>
      <c r="T90" s="11">
        <f>O90-R90</f>
        <v>11</v>
      </c>
      <c r="U90" s="10">
        <v>5602</v>
      </c>
      <c r="V90" s="36">
        <f>P90-O90</f>
        <v>-5</v>
      </c>
      <c r="W90" s="36"/>
      <c r="X90" s="55">
        <f>U90-O90</f>
        <v>2</v>
      </c>
    </row>
    <row r="91" spans="1:24" ht="40.5" hidden="1">
      <c r="A91" s="53" t="s">
        <v>62</v>
      </c>
      <c r="B91" s="7" t="s">
        <v>64</v>
      </c>
      <c r="C91" s="7" t="s">
        <v>32</v>
      </c>
      <c r="D91" s="8"/>
      <c r="E91" s="8"/>
      <c r="F91" s="32">
        <v>0.62</v>
      </c>
      <c r="G91" s="18"/>
      <c r="H91" s="9">
        <v>755</v>
      </c>
      <c r="I91" s="9">
        <v>95</v>
      </c>
      <c r="J91" s="28">
        <v>41.861899999999999</v>
      </c>
      <c r="K91" s="28">
        <v>41.207500000000003</v>
      </c>
      <c r="L91" s="28">
        <v>55.683</v>
      </c>
      <c r="M91" s="9"/>
      <c r="N91" s="28">
        <v>26.9499</v>
      </c>
      <c r="O91" s="10">
        <v>5596.96</v>
      </c>
      <c r="P91" s="10">
        <v>5595</v>
      </c>
      <c r="Q91" s="10">
        <v>5602</v>
      </c>
      <c r="R91" s="10">
        <v>5589</v>
      </c>
      <c r="S91" s="10"/>
      <c r="T91" s="11">
        <f>O91-R91</f>
        <v>7.9600000000000364</v>
      </c>
      <c r="U91" s="10">
        <v>5602</v>
      </c>
      <c r="V91" s="36">
        <f>P91-O91</f>
        <v>-1.9600000000000364</v>
      </c>
      <c r="W91" s="36"/>
      <c r="X91" s="55">
        <f>U91-O91</f>
        <v>5.0399999999999636</v>
      </c>
    </row>
  </sheetData>
  <mergeCells count="8">
    <mergeCell ref="A30:X30"/>
    <mergeCell ref="A31:X31"/>
    <mergeCell ref="A1:X1"/>
    <mergeCell ref="A2:X2"/>
    <mergeCell ref="A3:X3"/>
    <mergeCell ref="A27:X27"/>
    <mergeCell ref="A28:X28"/>
    <mergeCell ref="A29:X29"/>
  </mergeCells>
  <conditionalFormatting sqref="F44:I44">
    <cfRule type="cellIs" dxfId="3" priority="3" operator="greaterThan">
      <formula>2680</formula>
    </cfRule>
  </conditionalFormatting>
  <conditionalFormatting sqref="W1:W1048576">
    <cfRule type="cellIs" dxfId="2" priority="2" operator="lessThan">
      <formula>0</formula>
    </cfRule>
  </conditionalFormatting>
  <conditionalFormatting sqref="X1:X1048576">
    <cfRule type="cellIs" dxfId="1" priority="1" operator="lessThan">
      <formula>0</formula>
    </cfRule>
  </conditionalFormatting>
  <printOptions horizontalCentered="1" gridLines="1"/>
  <pageMargins left="0.3" right="0.3" top="0.9" bottom="0.51" header="0.76" footer="0.34"/>
  <pageSetup scale="70" orientation="landscape" r:id="rId1"/>
  <headerFooter alignWithMargins="0">
    <oddHeader>&amp;LSmith Engineering Company&amp;R&amp;D</oddHeader>
    <oddFooter>&amp;L&amp;"Arial Narrow,Regular"&amp;8&amp;Z&amp;F&amp;R&amp;"Arial Narrow,Regular"&amp;P</oddFooter>
  </headerFooter>
  <rowBreaks count="2" manualBreakCount="2">
    <brk id="38" max="16383" man="1"/>
    <brk id="52" max="16383" man="1"/>
  </rowBreaks>
  <colBreaks count="1" manualBreakCount="1">
    <brk id="35" max="1048575" man="1"/>
  </colBreaks>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Det Rout Summary</vt:lpstr>
      <vt:lpstr>Routing Summary with Unser Box </vt:lpstr>
      <vt:lpstr>Sheet1</vt:lpstr>
      <vt:lpstr>'Routing Summary with Unser Box '!Print_Area</vt:lpstr>
      <vt:lpstr>'Det Rout Summary'!Print_Titles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 Stovall</dc:creator>
  <cp:lastModifiedBy>Chris Naidu</cp:lastModifiedBy>
  <cp:lastPrinted>2013-08-19T22:41:53Z</cp:lastPrinted>
  <dcterms:created xsi:type="dcterms:W3CDTF">2007-11-27T21:48:39Z</dcterms:created>
  <dcterms:modified xsi:type="dcterms:W3CDTF">2013-08-21T23:59:03Z</dcterms:modified>
</cp:coreProperties>
</file>