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30" windowWidth="11040" windowHeight="10680"/>
  </bookViews>
  <sheets>
    <sheet name="Sheet1" sheetId="1" r:id="rId1"/>
    <sheet name="Method" sheetId="4" r:id="rId2"/>
  </sheets>
  <definedNames>
    <definedName name="_xlnm.Print_Area" localSheetId="0">Sheet1!$A$1:$L$56</definedName>
  </definedNames>
  <calcPr calcId="145621"/>
</workbook>
</file>

<file path=xl/calcChain.xml><?xml version="1.0" encoding="utf-8"?>
<calcChain xmlns="http://schemas.openxmlformats.org/spreadsheetml/2006/main">
  <c r="D50" i="1" l="1"/>
  <c r="E50" i="1"/>
  <c r="F50" i="1" s="1"/>
  <c r="H50" i="1" l="1"/>
  <c r="I50" i="1" s="1"/>
  <c r="E38" i="1"/>
  <c r="G38" i="1" s="1"/>
  <c r="D37" i="1"/>
  <c r="E37" i="1" s="1"/>
  <c r="G37" i="1" s="1"/>
</calcChain>
</file>

<file path=xl/sharedStrings.xml><?xml version="1.0" encoding="utf-8"?>
<sst xmlns="http://schemas.openxmlformats.org/spreadsheetml/2006/main" count="174" uniqueCount="162">
  <si>
    <t>C</t>
  </si>
  <si>
    <t xml:space="preserve">Prepared By: </t>
  </si>
  <si>
    <t>Kris Johnson</t>
  </si>
  <si>
    <t>Checked By:</t>
  </si>
  <si>
    <t>Date:</t>
  </si>
  <si>
    <t>Job / Task No.:</t>
  </si>
  <si>
    <t>Subject:</t>
  </si>
  <si>
    <t>Purpose:</t>
  </si>
  <si>
    <t>References:</t>
  </si>
  <si>
    <t>Assumptions:</t>
  </si>
  <si>
    <t>Criteria / Requirements:</t>
  </si>
  <si>
    <t>Sketches:</t>
  </si>
  <si>
    <t>Calculations:</t>
  </si>
  <si>
    <t>Input</t>
  </si>
  <si>
    <t>Calc</t>
  </si>
  <si>
    <t>Reference</t>
  </si>
  <si>
    <t>Linked</t>
  </si>
  <si>
    <t>Data Key:</t>
  </si>
  <si>
    <t>PR.2009.PARTRL</t>
  </si>
  <si>
    <t xml:space="preserve">Paradise Boulevard Trail Improvements Project </t>
  </si>
  <si>
    <t>Hydraulic Calculations</t>
  </si>
  <si>
    <t>Estimate the hydraulic capacity of a culvert</t>
  </si>
  <si>
    <t>Section 3.   HYDRAULIC DESIGN</t>
  </si>
  <si>
    <t>A.   Weirs and Orifices</t>
  </si>
  <si>
    <t>1.   Weirs</t>
  </si>
  <si>
    <t>            Q = CLH 3/2</t>
  </si>
  <si>
    <t>   where:</t>
  </si>
  <si>
    <t>      Q   =   Discharge in cfs</t>
  </si>
  <si>
    <t>      C    =   Discharge coefficient from Handbook of Hydraulics, King and Brater, 5th Edition</t>
  </si>
  <si>
    <t>            (or comparable)</t>
  </si>
  <si>
    <t>      L   =   Effective length of crest in feet</t>
  </si>
  <si>
    <t>      H   =   Depth of flow above elevation of crest in feet (approach velocity shall be</t>
  </si>
  <si>
    <t>            disregarded in most applications)</t>
  </si>
  <si>
    <t>      Applications</t>
  </si>
  <si>
    <t>      Weirs are generally used as measuring and hydraulic control devices. Emergency spillways in which critical depth occurs and overflow-type roadway crossings of channels are the most common applications of weirs. Channel drop structures and certain storm drain inlets may also be analyzed as weirs. Special care must be exercised when selecting weir coefficients in the following cases:</t>
  </si>
  <si>
    <t>      a.   Submerged weirs</t>
  </si>
  <si>
    <t>      b.   Broad crested weirs</t>
  </si>
  <si>
    <t>      c.   Weirs with obstructions (i.e., guardrails, piers, etc.)</t>
  </si>
  <si>
    <t>   2.   Orifices</t>
  </si>
  <si>
    <t>      An orifice is an submerged opening with a closed perimeter through which water flows.  Orifices are analyzed using the following equation:</t>
  </si>
  <si>
    <t>            Q = CA Sq. rt. 2gh</t>
  </si>
  <si>
    <t>      Q   =   Discharge in cfs </t>
  </si>
  <si>
    <t>      C   =   Coefficient of discharge from Handbook of Hydraulics, King and Brater, 5th</t>
  </si>
  <si>
    <t>            Edition (or comparable)</t>
  </si>
  <si>
    <t>      A   =   Area of opening in square feet</t>
  </si>
  <si>
    <t>      g   =   32.2 ft/sec</t>
  </si>
  <si>
    <t>      h   =   Depth of water measured from the center of the opening</t>
  </si>
  <si>
    <t>      Approach velocity shall be disregarded in most applications.</t>
  </si>
  <si>
    <t>      Orifices are generally used as measuring and hydraulic control devices. Orifice hydraulics control the function of many "submerged inlet - free outlet" culverts, primary spillways in detention facilities, manholes in conduit flow, and in storm drain catch basins.</t>
  </si>
  <si>
    <t>   1.   General Hydraulic Criteria</t>
  </si>
  <si>
    <t>      Closed conduit sections (pipe, box or arch sections) will be designed as flowing full and, whenever possible, under pressure except when the following conditions exist:</t>
  </si>
  <si>
    <t>      a.   In some areas of high sediment potential, there is a possibility of stoppage occurring in drains. In situations where sediment may be expected, the City Engineer must be consulted for a determination of the appropriate bulking factor.</t>
  </si>
  <si>
    <t>      b.   In certain situations, open channel sections upstream of the proposed closed conduit may be adversely affected by backwater.</t>
  </si>
  <si>
    <t>      If the proposed conduit is to be designed for pressure conditions, the hydraulic grade line shall not be higher than the ground or street surface, or encroach on the same in a reach where interception of surface flow is necessary. However, in those reaches where no surface flow will be intercepted, a hydraulic grade line which encroaches on or is slightly higher than the ground or street surface will be acceptable provided that pressure manholes exist or will be constructed.</t>
  </si>
  <si>
    <t>   2.    Water Surface Profile Calculations    </t>
  </si>
  <si>
    <t>      a.   Determination of Control Water Surface Elevation    </t>
  </si>
  <si>
    <t>         A conduit to be designed for pressure conditions may discharge into one of the following:</t>
  </si>
  <si>
    <t>         (1)   A body of water such as a detention reservoir</t>
  </si>
  <si>
    <t>         (2)   A natural watercourse or arroyo   </t>
  </si>
  <si>
    <t>         (3)   An open channel, either improved or unimproved</t>
  </si>
  <si>
    <t>         (4)   Another closed conduit</t>
  </si>
  <si>
    <t>      The controlling water surface elevation at the point of discharge is commonly referred to as the control and, for pressure flow, is generally located at the downstream end of the conduit. If flow becomes unsealed, the control may be at the first gradebreak upstream of the point where unsealing occurs or, under certain conditions, may be farther upstream.</t>
  </si>
  <si>
    <t>      Two general types of controls are possible for a conduit on a mild slope, which is a physical requirement for pressure flow in discharging conduits.</t>
  </si>
  <si>
    <t>      a.   Control elevation above the soffit elevation. In such situations, the control must conform to the following criteria:</t>
  </si>
  <si>
    <t>         (1)   In the case of a conduit discharging into a detention facility, the control is the 10-year water surface reservoir elevation.</t>
  </si>
  <si>
    <t>         (2)   In the case of a conduit discharging into an open channel, the control is the 10-year design water surface elevation of the channel.</t>
  </si>
  <si>
    <t>         (3)   In the case of a conduit discharging into another conduit, the control is the design hydraulic grade line elevation of the outlet conduit immediately upstream of the confluence.</t>
  </si>
  <si>
    <t>         Whenever case (1) or (2) above is used, the possibility of having flow out of manholes or inlets due to discharge elevations at the 100-year level must be investigated and appropriate steps taken to prevent its occurrence.</t>
  </si>
  <si>
    <t>      b.   Control elevation at or below the soffit elevation. The control is the soffit elevation at the point of discharge. This condition may occur in any one of the four situations described above in 2a.</t>
  </si>
  <si>
    <t>      c.   Instructions for Hydraulic Calculations</t>
  </si>
  <si>
    <t>         Most procedures for calculating hydraulic grade line profiles are based on the Bernoulli equation. This equation can be expressed as follows:</t>
  </si>
  <si>
    <t>B.   Criteria for Hydraulic Design Closed Conduits</t>
  </si>
  <si>
    <t>  in which   D      =   Vertical distance from invert to H.G.L. </t>
  </si>
  <si>
    <t>         So      =   Invert slope </t>
  </si>
  <si>
    <t>         L      =   Horizontal projected length of conduit </t>
  </si>
  <si>
    <t>         Sg      =   Average friction slope between Sections 1 and 2 </t>
  </si>
  <si>
    <t>         V      =   Average velocity (g/A) </t>
  </si>
  <si>
    <t>         hminor      =   Minor head losses</t>
  </si>
  <si>
    <t>   Minor losses have been included in the Bernoulli equation because of their importance in calculating hydraulic grade line profiles and are assumed to be uniformly distributed in the above figure.</t>
  </si>
  <si>
    <t>   When specific energy (E) is substituted for the quantity (V2/2g + D) in the above equation and the result rearranged,</t>
  </si>
  <si>
    <t>   The above is a simplification of a more complex equation and is convenient for locating the approximate point where pressure flow may become unsealed.</t>
  </si>
  <si>
    <t>   One format in use at the City for calculating hydraulic grade line profiles and considered acceptable is shown on Plate 22.8 B-1.</t>
  </si>
  <si>
    <t>   d.   Head Losses    </t>
  </si>
  <si>
    <t>      (1)   Friction Loss    </t>
  </si>
  <si>
    <t>         Friction losses for closed conduits carrying storm water, including pump station discharge lines, will be calculated from the Manning equation or a derivation thereof. The Manning equation is commonly expressed as follows:</t>
  </si>
  <si>
    <t>   in which    Q   =   Discharge, in c.f.s.</t>
  </si>
  <si>
    <t>         n   =    Roughness coefficient</t>
  </si>
  <si>
    <t>         A   =    Area of water normal to flow in ft.2</t>
  </si>
  <si>
    <t>         R   =    Hydraulic radius</t>
  </si>
  <si>
    <t>         Sf   =    Friction slope</t>
  </si>
  <si>
    <t>When rearranged into a more useful form,</t>
  </si>
  <si>
    <t>in which</t>
  </si>
  <si>
    <t>in which:</t>
  </si>
  <si>
    <t>The loss of head due to friction throughout the length of reach (L) is calculated by:</t>
  </si>
  <si>
    <t>The value of K is dependent upon only two factors: the geometrical shape of the flow cross section as expressed by the quantity (AR2/3), and the roughness coefficient (n). The values of n are shown in Table 22.3 B-1.</t>
  </si>
  <si>
    <t>TABLE 22.3 B-1</t>
  </si>
  <si>
    <t>VALUES OF MANNING'S n</t>
  </si>
  <si>
    <t>                              n</t>
  </si>
  <si>
    <t>Reinforced Concrete Pipe</t>
  </si>
  <si>
    <t>Poured Concrete</t>
  </si>
  <si>
    <t>No-joint cast in place concrete pipe</t>
  </si>
  <si>
    <t>Reinforced Concrete Box</t>
  </si>
  <si>
    <t>Reinforced Concrete Arch</t>
  </si>
  <si>
    <t>Streets</t>
  </si>
  <si>
    <t>Flush Grouted Rip-Rap</t>
  </si>
  <si>
    <t>Corrugated Metal Pipe</t>
  </si>
  <si>
    <r>
      <t>Grass Lined Channels (sodded </t>
    </r>
    <r>
      <rPr>
        <i/>
        <sz val="12"/>
        <color rgb="FF000000"/>
        <rFont val="Times New Roman"/>
        <family val="1"/>
      </rPr>
      <t>&amp; </t>
    </r>
    <r>
      <rPr>
        <sz val="12"/>
        <color rgb="FF000000"/>
        <rFont val="Times New Roman"/>
        <family val="1"/>
      </rPr>
      <t>irrigated)</t>
    </r>
  </si>
  <si>
    <t>Earth Lined Channels (smooth)</t>
  </si>
  <si>
    <t>Arroyo Channels</t>
  </si>
  <si>
    <t>Wire Tied Rip-Rap</t>
  </si>
  <si>
    <t>Medium Weight Dumped Riprap</t>
  </si>
  <si>
    <t>Grouted Rip-Rap (exposed rock)</t>
  </si>
  <si>
    <t xml:space="preserve">Arroyo Overbank </t>
  </si>
  <si>
    <r>
      <t>Jetty Type Rip-Rap (D</t>
    </r>
    <r>
      <rPr>
        <vertAlign val="subscript"/>
        <sz val="12"/>
        <color rgb="FF000000"/>
        <rFont val="Times New Roman"/>
        <family val="1"/>
      </rPr>
      <t>50 &gt; 24")</t>
    </r>
  </si>
  <si>
    <t>  (2)   Transition Loss</t>
  </si>
  <si>
    <t>Deviations from the above criteria must be approved by the City Engineer. When such situations occur, the angle of divergence or convergence ( q  /2) may be greater than 5 degrees 45 minutes. However, when it is increased beyond 5 degrees 45 minutes, the above equation will give results for ht that are too small, and the use of more accurate methods, such as the Gibson method shown Plate 22.3 B-2, will be acceptable.</t>
  </si>
  <si>
    <t>Transition losses will be calculated from the equations shown below. These equations are applicable when no change in Q occurs and where the horizontal angle of divergence or convergence ( q /2) between the two sections does not exceed 5 degrees 45 minutes.</t>
  </si>
  <si>
    <t>Bend losses should be included for all closed conduits, those flowing partially full as well as those flowing full.</t>
  </si>
  <si>
    <t>Kb may be evaluated graphically from 22.3 B-3 for values of  D  not exceeding 90 degrees.</t>
  </si>
  <si>
    <t>   (6)   Angle Point Loss</t>
  </si>
  <si>
    <t>A weir is a barrier in an open channel, over which water flows. A weir with a sharp upstream corner or edge such that the water springs clear of the crest is a "sharp crested weir". All other weirs are classified as "weirs not sharp crested". Weirs are to be evaluated using the following equation:</t>
  </si>
  <si>
    <t>Applications</t>
  </si>
  <si>
    <t>Assume the inlet to the pipe is submerged and the outlet of the pipe is free.</t>
  </si>
  <si>
    <t>City of Albuquerque Development Process Manual (1997 Revision), Chapter 22, Section 3</t>
  </si>
  <si>
    <t>None</t>
  </si>
  <si>
    <t>      C   =   Coefficient of discharge from Handbook of Hydraulics, King and Brater, 5th Edition (or comparable)</t>
  </si>
  <si>
    <t>Alternative</t>
  </si>
  <si>
    <t>Pipe Dia. (ft)</t>
  </si>
  <si>
    <r>
      <t>Pipe X-Section Area (ft</t>
    </r>
    <r>
      <rPr>
        <vertAlign val="superscript"/>
        <sz val="11"/>
        <color theme="1"/>
        <rFont val="Calibri"/>
        <family val="2"/>
        <scheme val="minor"/>
      </rPr>
      <t>2</t>
    </r>
    <r>
      <rPr>
        <sz val="11"/>
        <color theme="1"/>
        <rFont val="Calibri"/>
        <family val="2"/>
        <scheme val="minor"/>
      </rPr>
      <t>)</t>
    </r>
  </si>
  <si>
    <t>h (ft)</t>
  </si>
  <si>
    <r>
      <t>Q (ft</t>
    </r>
    <r>
      <rPr>
        <vertAlign val="superscript"/>
        <sz val="11"/>
        <color theme="1"/>
        <rFont val="Calibri"/>
        <family val="2"/>
        <scheme val="minor"/>
      </rPr>
      <t>3</t>
    </r>
    <r>
      <rPr>
        <sz val="11"/>
        <color theme="1"/>
        <rFont val="Calibri"/>
        <family val="2"/>
        <scheme val="minor"/>
      </rPr>
      <t>)</t>
    </r>
  </si>
  <si>
    <t>Install Circular Pipes Under the Trail</t>
  </si>
  <si>
    <t>Install Double Sidewalk Culvert</t>
  </si>
  <si>
    <t>Continued</t>
  </si>
  <si>
    <t>Q=</t>
  </si>
  <si>
    <t>n=</t>
  </si>
  <si>
    <t>A=</t>
  </si>
  <si>
    <t>R=</t>
  </si>
  <si>
    <t>S=</t>
  </si>
  <si>
    <t>n</t>
  </si>
  <si>
    <t>A</t>
  </si>
  <si>
    <t>R</t>
  </si>
  <si>
    <t>S</t>
  </si>
  <si>
    <t>P=</t>
  </si>
  <si>
    <t>P</t>
  </si>
  <si>
    <t>Hydraulic Radius (R=A/P)</t>
  </si>
  <si>
    <t>Slope (ft/ft)</t>
  </si>
  <si>
    <t>wetted perimeter (ft)</t>
  </si>
  <si>
    <t>Area (sq ft)</t>
  </si>
  <si>
    <r>
      <t>Flow (ft</t>
    </r>
    <r>
      <rPr>
        <vertAlign val="superscript"/>
        <sz val="11"/>
        <color theme="1"/>
        <rFont val="Calibri"/>
        <family val="2"/>
        <scheme val="minor"/>
      </rPr>
      <t>3</t>
    </r>
    <r>
      <rPr>
        <sz val="11"/>
        <color theme="1"/>
        <rFont val="Calibri"/>
        <family val="2"/>
        <scheme val="minor"/>
      </rPr>
      <t>/sec)</t>
    </r>
  </si>
  <si>
    <t>Conclusions:</t>
  </si>
  <si>
    <t>Q Total (Double Culvert)</t>
  </si>
  <si>
    <t>Size drainage facilities to accommodate the design storm</t>
  </si>
  <si>
    <t>Manning's Open Channel Flow</t>
  </si>
  <si>
    <t>manning's coefficient</t>
  </si>
  <si>
    <t>Hydraulic Calculations for this project area.</t>
  </si>
  <si>
    <t>Drainage system will be designed to convey existing condition flows only. Future development will be required to construct onsite drainage infrastructure that will change existing flow patterns.</t>
  </si>
  <si>
    <t>Assume entrance to pipe is best characterized as a sharp tube with no fluid separation from the walls).</t>
  </si>
  <si>
    <t xml:space="preserve">Assume manning's open channel flow governs flow through the sidewalk culverts. </t>
  </si>
  <si>
    <t xml:space="preserve">Pass flows in excess of the 10 year storm event. </t>
  </si>
  <si>
    <t>Small diameter circular culvert pipes do not provide sufficient flow capacity. Multiple culverts would be needed to convey the required storm flows.  Small diameter pipes are also not ideal for use as they will likely clog with sediment and debris.</t>
  </si>
  <si>
    <t>Use of a typical COA double sidewalk culvert crossing the trail provides sufficient flow capacity to pass nearly the entire existing condition 100-year peak flow rate of 14.8 cfs. Excess flow will flow overtop the trail.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</si>
</sst>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b/>
      <sz val="11"/>
      <color theme="1"/>
      <name val="Calibri"/>
      <family val="2"/>
      <scheme val="minor"/>
    </font>
    <font>
      <sz val="10"/>
      <color theme="1"/>
      <name val="Calibri"/>
      <family val="2"/>
      <scheme val="minor"/>
    </font>
    <font>
      <sz val="10"/>
      <color theme="1"/>
      <name val="Times New Roman"/>
      <family val="1"/>
    </font>
    <font>
      <u/>
      <sz val="11"/>
      <color theme="1"/>
      <name val="Calibri"/>
      <family val="2"/>
      <scheme val="minor"/>
    </font>
    <font>
      <b/>
      <u/>
      <sz val="11"/>
      <color theme="1"/>
      <name val="Calibri"/>
      <family val="2"/>
      <scheme val="minor"/>
    </font>
    <font>
      <sz val="12"/>
      <color rgb="FF000000"/>
      <name val="Times New Roman"/>
      <family val="1"/>
    </font>
    <font>
      <b/>
      <sz val="12"/>
      <color rgb="FF000000"/>
      <name val="Times New Roman"/>
      <family val="1"/>
    </font>
    <font>
      <vertAlign val="subscript"/>
      <sz val="12"/>
      <color rgb="FF000000"/>
      <name val="Times New Roman"/>
      <family val="1"/>
    </font>
    <font>
      <i/>
      <sz val="12"/>
      <color rgb="FF000000"/>
      <name val="Times New Roman"/>
      <family val="1"/>
    </font>
    <font>
      <vertAlign val="superscript"/>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8">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bottom style="thin">
        <color rgb="FF7F7F7F"/>
      </bottom>
      <diagonal/>
    </border>
    <border>
      <left/>
      <right/>
      <top style="thin">
        <color rgb="FF7F7F7F"/>
      </top>
      <bottom style="double">
        <color rgb="FFFF8001"/>
      </bottom>
      <diagonal/>
    </border>
  </borders>
  <cellStyleXfs count="5">
    <xf numFmtId="0" fontId="0" fillId="0" borderId="0"/>
    <xf numFmtId="0" fontId="2" fillId="2" borderId="1" applyNumberFormat="0" applyAlignment="0" applyProtection="0"/>
    <xf numFmtId="0" fontId="3" fillId="3" borderId="1" applyNumberFormat="0" applyAlignment="0" applyProtection="0"/>
    <xf numFmtId="0" fontId="4" fillId="0" borderId="2" applyNumberFormat="0" applyFill="0" applyAlignment="0" applyProtection="0"/>
    <xf numFmtId="0" fontId="1" fillId="0" borderId="0"/>
  </cellStyleXfs>
  <cellXfs count="31">
    <xf numFmtId="0" fontId="0" fillId="0" borderId="0" xfId="0"/>
    <xf numFmtId="0" fontId="7" fillId="0" borderId="0" xfId="0" applyFont="1"/>
    <xf numFmtId="0" fontId="0" fillId="0" borderId="0" xfId="0" applyFont="1"/>
    <xf numFmtId="0" fontId="6" fillId="0" borderId="0" xfId="0" applyFont="1"/>
    <xf numFmtId="0" fontId="5" fillId="0" borderId="0" xfId="0" applyFont="1"/>
    <xf numFmtId="0" fontId="9" fillId="0" borderId="0" xfId="4" applyFont="1"/>
    <xf numFmtId="0" fontId="5" fillId="0" borderId="0" xfId="4" applyFont="1"/>
    <xf numFmtId="0" fontId="8" fillId="0" borderId="0" xfId="4" applyFont="1"/>
    <xf numFmtId="0" fontId="8" fillId="0" borderId="0" xfId="0" applyFont="1"/>
    <xf numFmtId="0" fontId="0" fillId="0" borderId="0" xfId="0" applyAlignment="1">
      <alignment horizontal="center" vertical="top"/>
    </xf>
    <xf numFmtId="0" fontId="0" fillId="0" borderId="0" xfId="0" applyAlignment="1">
      <alignment vertical="top"/>
    </xf>
    <xf numFmtId="14" fontId="0" fillId="0" borderId="0" xfId="0" applyNumberFormat="1"/>
    <xf numFmtId="0" fontId="11" fillId="0" borderId="0" xfId="0" applyFont="1" applyAlignment="1">
      <alignment horizontal="center" vertical="center"/>
    </xf>
    <xf numFmtId="0" fontId="10" fillId="0" borderId="0" xfId="0" applyFont="1" applyAlignment="1">
      <alignment horizontal="left" vertical="center"/>
    </xf>
    <xf numFmtId="0" fontId="0" fillId="0" borderId="5" xfId="0" applyBorder="1" applyAlignment="1">
      <alignment horizontal="left"/>
    </xf>
    <xf numFmtId="0" fontId="2" fillId="2" borderId="6" xfId="1" applyBorder="1" applyAlignment="1">
      <alignment horizontal="left"/>
    </xf>
    <xf numFmtId="164" fontId="2" fillId="2" borderId="6" xfId="1" applyNumberFormat="1" applyBorder="1" applyAlignment="1">
      <alignment horizontal="left"/>
    </xf>
    <xf numFmtId="0" fontId="3" fillId="3" borderId="6" xfId="2" applyBorder="1" applyAlignment="1">
      <alignment horizontal="left"/>
    </xf>
    <xf numFmtId="0" fontId="2" fillId="2" borderId="1" xfId="1" applyAlignment="1">
      <alignment horizontal="left"/>
    </xf>
    <xf numFmtId="0" fontId="3" fillId="3" borderId="1" xfId="2" applyAlignment="1">
      <alignment horizontal="left"/>
    </xf>
    <xf numFmtId="0" fontId="9" fillId="0" borderId="0" xfId="0" applyFont="1"/>
    <xf numFmtId="0" fontId="8" fillId="0" borderId="0" xfId="4" applyFont="1" applyAlignment="1">
      <alignment vertical="top"/>
    </xf>
    <xf numFmtId="0" fontId="15" fillId="0" borderId="0" xfId="0" applyFont="1"/>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top" wrapText="1"/>
    </xf>
    <xf numFmtId="0" fontId="0" fillId="0" borderId="3" xfId="0" applyBorder="1" applyAlignment="1">
      <alignment horizontal="center"/>
    </xf>
    <xf numFmtId="0" fontId="0" fillId="0" borderId="4" xfId="0" applyBorder="1" applyAlignment="1">
      <alignment horizontal="center"/>
    </xf>
    <xf numFmtId="0" fontId="2" fillId="2" borderId="6" xfId="1" applyBorder="1" applyAlignment="1">
      <alignment horizontal="center"/>
    </xf>
    <xf numFmtId="0" fontId="3" fillId="3" borderId="1" xfId="2" applyAlignment="1">
      <alignment horizontal="center"/>
    </xf>
    <xf numFmtId="0" fontId="4" fillId="0" borderId="7" xfId="3" applyBorder="1" applyAlignment="1">
      <alignment horizontal="center"/>
    </xf>
  </cellXfs>
  <cellStyles count="5">
    <cellStyle name="Calculation" xfId="2" builtinId="22"/>
    <cellStyle name="Input" xfId="1" builtinId="20"/>
    <cellStyle name="Linked Cell" xfId="3" builtinId="24"/>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10</xdr:col>
      <xdr:colOff>231775</xdr:colOff>
      <xdr:row>0</xdr:row>
      <xdr:rowOff>79375</xdr:rowOff>
    </xdr:from>
    <xdr:to>
      <xdr:col>11</xdr:col>
      <xdr:colOff>574674</xdr:colOff>
      <xdr:row>5</xdr:row>
      <xdr:rowOff>79375</xdr:rowOff>
    </xdr:to>
    <xdr:pic>
      <xdr:nvPicPr>
        <xdr:cNvPr id="3" name="Picture 2" descr="bernco_logo_bw_2004.jpg"/>
        <xdr:cNvPicPr>
          <a:picLocks noChangeAspect="1"/>
        </xdr:cNvPicPr>
      </xdr:nvPicPr>
      <xdr:blipFill>
        <a:blip xmlns:r="http://schemas.openxmlformats.org/officeDocument/2006/relationships" r:embed="rId1" cstate="print"/>
        <a:stretch>
          <a:fillRect/>
        </a:stretch>
      </xdr:blipFill>
      <xdr:spPr>
        <a:xfrm>
          <a:off x="7073900" y="79375"/>
          <a:ext cx="946149" cy="952500"/>
        </a:xfrm>
        <a:prstGeom prst="rect">
          <a:avLst/>
        </a:prstGeom>
      </xdr:spPr>
    </xdr:pic>
    <xdr:clientData/>
  </xdr:twoCellAnchor>
  <xdr:oneCellAnchor>
    <xdr:from>
      <xdr:col>1</xdr:col>
      <xdr:colOff>533400</xdr:colOff>
      <xdr:row>25</xdr:row>
      <xdr:rowOff>57150</xdr:rowOff>
    </xdr:from>
    <xdr:ext cx="2305050" cy="297325"/>
    <mc:AlternateContent xmlns:mc="http://schemas.openxmlformats.org/markup-compatibility/2006" xmlns:a14="http://schemas.microsoft.com/office/drawing/2010/main">
      <mc:Choice Requires="a14">
        <xdr:sp macro="" textlink="">
          <xdr:nvSpPr>
            <xdr:cNvPr id="2" name="TextBox 1"/>
            <xdr:cNvSpPr txBox="1"/>
          </xdr:nvSpPr>
          <xdr:spPr>
            <a:xfrm>
              <a:off x="1457325" y="4457700"/>
              <a:ext cx="2305050" cy="29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𝑄</m:t>
                    </m:r>
                    <m:r>
                      <a:rPr lang="en-US" sz="1100" b="0" i="1">
                        <a:latin typeface="Cambria Math"/>
                      </a:rPr>
                      <m:t>=</m:t>
                    </m:r>
                    <m:r>
                      <a:rPr lang="en-US" sz="1100" b="0" i="1">
                        <a:latin typeface="Cambria Math"/>
                      </a:rPr>
                      <m:t>𝐶𝐴</m:t>
                    </m:r>
                    <m:rad>
                      <m:radPr>
                        <m:degHide m:val="on"/>
                        <m:ctrlPr>
                          <a:rPr lang="en-US" sz="1100" b="0" i="1">
                            <a:latin typeface="Cambria Math"/>
                          </a:rPr>
                        </m:ctrlPr>
                      </m:radPr>
                      <m:deg/>
                      <m:e>
                        <m:r>
                          <a:rPr lang="en-US" sz="1100" b="0" i="1">
                            <a:latin typeface="Cambria Math"/>
                          </a:rPr>
                          <m:t>2</m:t>
                        </m:r>
                        <m:r>
                          <a:rPr lang="en-US" sz="1100" b="0" i="1">
                            <a:latin typeface="Cambria Math"/>
                          </a:rPr>
                          <m:t>𝑔h</m:t>
                        </m:r>
                      </m:e>
                    </m:rad>
                  </m:oMath>
                </m:oMathPara>
              </a14:m>
              <a:endParaRPr lang="en-US" sz="1100"/>
            </a:p>
          </xdr:txBody>
        </xdr:sp>
      </mc:Choice>
      <mc:Fallback xmlns="">
        <xdr:sp macro="" textlink="">
          <xdr:nvSpPr>
            <xdr:cNvPr id="2" name="TextBox 1"/>
            <xdr:cNvSpPr txBox="1"/>
          </xdr:nvSpPr>
          <xdr:spPr>
            <a:xfrm>
              <a:off x="1457325" y="4457700"/>
              <a:ext cx="2305050" cy="29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𝑄=𝐶𝐴√2𝑔ℎ</a:t>
              </a:r>
              <a:endParaRPr lang="en-US" sz="1100"/>
            </a:p>
          </xdr:txBody>
        </xdr:sp>
      </mc:Fallback>
    </mc:AlternateContent>
    <xdr:clientData/>
  </xdr:oneCellAnchor>
  <xdr:oneCellAnchor>
    <xdr:from>
      <xdr:col>1</xdr:col>
      <xdr:colOff>676275</xdr:colOff>
      <xdr:row>39</xdr:row>
      <xdr:rowOff>152400</xdr:rowOff>
    </xdr:from>
    <xdr:ext cx="1771650" cy="472694"/>
    <mc:AlternateContent xmlns:mc="http://schemas.openxmlformats.org/markup-compatibility/2006" xmlns:a14="http://schemas.microsoft.com/office/drawing/2010/main">
      <mc:Choice Requires="a14">
        <xdr:sp macro="" textlink="">
          <xdr:nvSpPr>
            <xdr:cNvPr id="4" name="TextBox 3"/>
            <xdr:cNvSpPr txBox="1"/>
          </xdr:nvSpPr>
          <xdr:spPr>
            <a:xfrm>
              <a:off x="1600200" y="7639050"/>
              <a:ext cx="177165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𝑄</m:t>
                    </m:r>
                    <m:r>
                      <a:rPr lang="en-US" sz="1100" b="0" i="1">
                        <a:latin typeface="Cambria Math"/>
                      </a:rPr>
                      <m:t>=</m:t>
                    </m:r>
                    <m:d>
                      <m:dPr>
                        <m:ctrlPr>
                          <a:rPr lang="en-US" sz="1100" b="0" i="1">
                            <a:latin typeface="Cambria Math"/>
                          </a:rPr>
                        </m:ctrlPr>
                      </m:dPr>
                      <m:e>
                        <m:f>
                          <m:fPr>
                            <m:ctrlPr>
                              <a:rPr lang="en-US" sz="1100" b="0" i="1">
                                <a:latin typeface="Cambria Math"/>
                              </a:rPr>
                            </m:ctrlPr>
                          </m:fPr>
                          <m:num>
                            <m:r>
                              <a:rPr lang="en-US" sz="1100" b="0" i="1">
                                <a:latin typeface="Cambria Math"/>
                              </a:rPr>
                              <m:t>1.49</m:t>
                            </m:r>
                          </m:num>
                          <m:den>
                            <m:r>
                              <a:rPr lang="en-US" sz="1100" b="0" i="1">
                                <a:latin typeface="Cambria Math"/>
                              </a:rPr>
                              <m:t>𝑛</m:t>
                            </m:r>
                          </m:den>
                        </m:f>
                      </m:e>
                    </m:d>
                    <m:r>
                      <a:rPr lang="en-US" sz="1100" b="0" i="1">
                        <a:latin typeface="Cambria Math"/>
                      </a:rPr>
                      <m:t>𝐴</m:t>
                    </m:r>
                    <m:sSup>
                      <m:sSupPr>
                        <m:ctrlPr>
                          <a:rPr lang="en-US" sz="1100" b="0" i="1">
                            <a:latin typeface="Cambria Math"/>
                          </a:rPr>
                        </m:ctrlPr>
                      </m:sSupPr>
                      <m:e>
                        <m:r>
                          <a:rPr lang="en-US" sz="1100" b="0" i="1">
                            <a:latin typeface="Cambria Math"/>
                          </a:rPr>
                          <m:t>𝑅</m:t>
                        </m:r>
                      </m:e>
                      <m:sup>
                        <m:box>
                          <m:boxPr>
                            <m:ctrlPr>
                              <a:rPr lang="en-US" sz="1100" b="0" i="1">
                                <a:latin typeface="Cambria Math"/>
                              </a:rPr>
                            </m:ctrlPr>
                          </m:boxPr>
                          <m:e>
                            <m:argPr>
                              <m:argSz m:val="-1"/>
                            </m:argPr>
                            <m:f>
                              <m:fPr>
                                <m:ctrlPr>
                                  <a:rPr lang="en-US" sz="1100" b="0" i="1">
                                    <a:latin typeface="Cambria Math"/>
                                  </a:rPr>
                                </m:ctrlPr>
                              </m:fPr>
                              <m:num>
                                <m:r>
                                  <a:rPr lang="en-US" sz="1100" b="0" i="1">
                                    <a:latin typeface="Cambria Math"/>
                                  </a:rPr>
                                  <m:t>2</m:t>
                                </m:r>
                              </m:num>
                              <m:den>
                                <m:r>
                                  <a:rPr lang="en-US" sz="1100" b="0" i="1">
                                    <a:latin typeface="Cambria Math"/>
                                  </a:rPr>
                                  <m:t>3</m:t>
                                </m:r>
                              </m:den>
                            </m:f>
                          </m:e>
                        </m:box>
                      </m:sup>
                    </m:sSup>
                    <m:rad>
                      <m:radPr>
                        <m:degHide m:val="on"/>
                        <m:ctrlPr>
                          <a:rPr lang="en-US" sz="1100" b="0" i="1">
                            <a:latin typeface="Cambria Math"/>
                          </a:rPr>
                        </m:ctrlPr>
                      </m:radPr>
                      <m:deg/>
                      <m:e>
                        <m:r>
                          <a:rPr lang="en-US" sz="1100" b="0" i="1">
                            <a:latin typeface="Cambria Math"/>
                          </a:rPr>
                          <m:t>𝑆</m:t>
                        </m:r>
                      </m:e>
                    </m:rad>
                  </m:oMath>
                </m:oMathPara>
              </a14:m>
              <a:endParaRPr lang="en-US" sz="1100"/>
            </a:p>
          </xdr:txBody>
        </xdr:sp>
      </mc:Choice>
      <mc:Fallback xmlns="">
        <xdr:sp macro="" textlink="">
          <xdr:nvSpPr>
            <xdr:cNvPr id="4" name="TextBox 3"/>
            <xdr:cNvSpPr txBox="1"/>
          </xdr:nvSpPr>
          <xdr:spPr>
            <a:xfrm>
              <a:off x="1600200" y="7639050"/>
              <a:ext cx="177165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𝑄=(1.49/𝑛)𝐴𝑅^□(64&amp;2/3) √𝑆</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53</xdr:row>
      <xdr:rowOff>0</xdr:rowOff>
    </xdr:from>
    <xdr:to>
      <xdr:col>2</xdr:col>
      <xdr:colOff>304800</xdr:colOff>
      <xdr:row>54</xdr:row>
      <xdr:rowOff>114300</xdr:rowOff>
    </xdr:to>
    <xdr:sp macro="" textlink="">
      <xdr:nvSpPr>
        <xdr:cNvPr id="2050" name="AutoShape 2" descr="http://www.amlegal.com/nxt/gateway.dll?f=id$id=albuqdpm0-0-0-3101-img$t=document-frame.htm$3.0$p="/>
        <xdr:cNvSpPr>
          <a:spLocks noChangeAspect="1" noChangeArrowheads="1"/>
        </xdr:cNvSpPr>
      </xdr:nvSpPr>
      <xdr:spPr bwMode="auto">
        <a:xfrm>
          <a:off x="1533525" y="1009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53</xdr:row>
      <xdr:rowOff>0</xdr:rowOff>
    </xdr:from>
    <xdr:to>
      <xdr:col>7</xdr:col>
      <xdr:colOff>383343</xdr:colOff>
      <xdr:row>63</xdr:row>
      <xdr:rowOff>180714</xdr:rowOff>
    </xdr:to>
    <xdr:pic>
      <xdr:nvPicPr>
        <xdr:cNvPr id="3" name="Picture 2"/>
        <xdr:cNvPicPr>
          <a:picLocks noChangeAspect="1"/>
        </xdr:cNvPicPr>
      </xdr:nvPicPr>
      <xdr:blipFill>
        <a:blip xmlns:r="http://schemas.openxmlformats.org/officeDocument/2006/relationships" r:embed="rId1"/>
        <a:stretch>
          <a:fillRect/>
        </a:stretch>
      </xdr:blipFill>
      <xdr:spPr>
        <a:xfrm>
          <a:off x="1524000" y="10096500"/>
          <a:ext cx="3666667" cy="2085714"/>
        </a:xfrm>
        <a:prstGeom prst="rect">
          <a:avLst/>
        </a:prstGeom>
      </xdr:spPr>
    </xdr:pic>
    <xdr:clientData/>
  </xdr:twoCellAnchor>
  <xdr:oneCellAnchor>
    <xdr:from>
      <xdr:col>1</xdr:col>
      <xdr:colOff>450475</xdr:colOff>
      <xdr:row>71</xdr:row>
      <xdr:rowOff>181535</xdr:rowOff>
    </xdr:from>
    <xdr:ext cx="2093259" cy="458011"/>
    <mc:AlternateContent xmlns:mc="http://schemas.openxmlformats.org/markup-compatibility/2006" xmlns:a14="http://schemas.microsoft.com/office/drawing/2010/main">
      <mc:Choice Requires="a14">
        <xdr:sp macro="" textlink="">
          <xdr:nvSpPr>
            <xdr:cNvPr id="7" name="TextBox 6"/>
            <xdr:cNvSpPr txBox="1"/>
          </xdr:nvSpPr>
          <xdr:spPr>
            <a:xfrm>
              <a:off x="1369357" y="13707035"/>
              <a:ext cx="2093259" cy="45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𝐿</m:t>
                    </m:r>
                    <m:r>
                      <a:rPr lang="en-US" sz="1100" b="0" i="1">
                        <a:latin typeface="Cambria Math"/>
                      </a:rPr>
                      <m:t>=</m:t>
                    </m:r>
                    <m:f>
                      <m:fPr>
                        <m:ctrlPr>
                          <a:rPr lang="en-US" sz="1100" b="0" i="1">
                            <a:latin typeface="Cambria Math"/>
                          </a:rPr>
                        </m:ctrlPr>
                      </m:fPr>
                      <m:num>
                        <m:r>
                          <a:rPr lang="en-US" sz="1100" b="0" i="1">
                            <a:solidFill>
                              <a:schemeClr val="tx1"/>
                            </a:solidFill>
                            <a:effectLst/>
                            <a:latin typeface="Cambria Math"/>
                            <a:ea typeface="+mn-ea"/>
                            <a:cs typeface="+mn-cs"/>
                          </a:rPr>
                          <m:t>𝐸</m:t>
                        </m:r>
                        <m:r>
                          <a:rPr lang="en-US" sz="1100" b="0" i="1">
                            <a:solidFill>
                              <a:schemeClr val="tx1"/>
                            </a:solidFill>
                            <a:effectLst/>
                            <a:latin typeface="Cambria Math"/>
                            <a:ea typeface="+mn-ea"/>
                            <a:cs typeface="+mn-cs"/>
                          </a:rPr>
                          <m:t>2−</m:t>
                        </m:r>
                        <m:r>
                          <a:rPr lang="en-US" sz="1100" b="0" i="1">
                            <a:solidFill>
                              <a:schemeClr val="tx1"/>
                            </a:solidFill>
                            <a:effectLst/>
                            <a:latin typeface="Cambria Math"/>
                            <a:ea typeface="+mn-ea"/>
                            <a:cs typeface="+mn-cs"/>
                          </a:rPr>
                          <m:t>𝐸</m:t>
                        </m:r>
                        <m:r>
                          <a:rPr lang="en-US" sz="1100" b="0" i="1">
                            <a:solidFill>
                              <a:schemeClr val="tx1"/>
                            </a:solidFill>
                            <a:effectLst/>
                            <a:latin typeface="Cambria Math"/>
                            <a:ea typeface="+mn-ea"/>
                            <a:cs typeface="+mn-cs"/>
                          </a:rPr>
                          <m:t>1</m:t>
                        </m:r>
                        <m:r>
                          <m:rPr>
                            <m:nor/>
                          </m:rPr>
                          <a:rPr lang="en-US">
                            <a:effectLst/>
                          </a:rPr>
                          <m:t> </m:t>
                        </m:r>
                      </m:num>
                      <m:den>
                        <m:sSub>
                          <m:sSubPr>
                            <m:ctrlPr>
                              <a:rPr lang="en-US" sz="1100" b="0" i="1">
                                <a:latin typeface="Cambria Math"/>
                              </a:rPr>
                            </m:ctrlPr>
                          </m:sSubPr>
                          <m:e>
                            <m:r>
                              <a:rPr lang="en-US" sz="1100" b="0" i="1">
                                <a:latin typeface="Cambria Math"/>
                              </a:rPr>
                              <m:t>𝑆</m:t>
                            </m:r>
                          </m:e>
                          <m:sub>
                            <m:r>
                              <a:rPr lang="en-US" sz="1100" b="0" i="1">
                                <a:latin typeface="Cambria Math"/>
                              </a:rPr>
                              <m:t>𝑜</m:t>
                            </m:r>
                          </m:sub>
                        </m:sSub>
                        <m:r>
                          <a:rPr lang="en-US" sz="1100" b="0" i="1">
                            <a:latin typeface="Cambria Math"/>
                          </a:rPr>
                          <m:t>−</m:t>
                        </m:r>
                        <m:sSub>
                          <m:sSubPr>
                            <m:ctrlPr>
                              <a:rPr lang="en-US" sz="1100" b="0" i="1">
                                <a:latin typeface="Cambria Math"/>
                              </a:rPr>
                            </m:ctrlPr>
                          </m:sSubPr>
                          <m:e>
                            <m:r>
                              <a:rPr lang="en-US" sz="1100" b="0" i="1">
                                <a:latin typeface="Cambria Math"/>
                              </a:rPr>
                              <m:t>𝑆</m:t>
                            </m:r>
                          </m:e>
                          <m:sub>
                            <m:r>
                              <a:rPr lang="en-US" sz="1100" b="0" i="1">
                                <a:latin typeface="Cambria Math"/>
                              </a:rPr>
                              <m:t>𝑓</m:t>
                            </m:r>
                          </m:sub>
                        </m:sSub>
                      </m:den>
                    </m:f>
                  </m:oMath>
                </m:oMathPara>
              </a14:m>
              <a:endParaRPr lang="en-US" sz="1100"/>
            </a:p>
          </xdr:txBody>
        </xdr:sp>
      </mc:Choice>
      <mc:Fallback xmlns="">
        <xdr:sp macro="" textlink="">
          <xdr:nvSpPr>
            <xdr:cNvPr id="7" name="TextBox 6"/>
            <xdr:cNvSpPr txBox="1"/>
          </xdr:nvSpPr>
          <xdr:spPr>
            <a:xfrm>
              <a:off x="1369357" y="13707035"/>
              <a:ext cx="2093259" cy="45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𝐿=(</a:t>
              </a:r>
              <a:r>
                <a:rPr lang="en-US" sz="1100" b="0" i="0">
                  <a:solidFill>
                    <a:schemeClr val="tx1"/>
                  </a:solidFill>
                  <a:effectLst/>
                  <a:latin typeface="+mn-lt"/>
                  <a:ea typeface="+mn-ea"/>
                  <a:cs typeface="+mn-cs"/>
                </a:rPr>
                <a:t>𝐸2−𝐸1"</a:t>
              </a:r>
              <a:r>
                <a:rPr lang="en-US" i="0">
                  <a:effectLst/>
                </a:rPr>
                <a:t> </a:t>
              </a:r>
              <a:r>
                <a:rPr lang="en-US" sz="1100" b="0" i="0">
                  <a:effectLst/>
                  <a:latin typeface="Cambria Math"/>
                </a:rPr>
                <a:t>" )/(</a:t>
              </a:r>
              <a:r>
                <a:rPr lang="en-US" sz="1100" b="0" i="0">
                  <a:latin typeface="Cambria Math"/>
                </a:rPr>
                <a:t>𝑆_𝑜−𝑆_𝑓 )</a:t>
              </a:r>
              <a:endParaRPr lang="en-US" sz="1100"/>
            </a:p>
          </xdr:txBody>
        </xdr:sp>
      </mc:Fallback>
    </mc:AlternateContent>
    <xdr:clientData/>
  </xdr:oneCellAnchor>
  <xdr:oneCellAnchor>
    <xdr:from>
      <xdr:col>2</xdr:col>
      <xdr:colOff>358588</xdr:colOff>
      <xdr:row>78</xdr:row>
      <xdr:rowOff>181536</xdr:rowOff>
    </xdr:from>
    <xdr:ext cx="1848971" cy="424925"/>
    <mc:AlternateContent xmlns:mc="http://schemas.openxmlformats.org/markup-compatibility/2006" xmlns:a14="http://schemas.microsoft.com/office/drawing/2010/main">
      <mc:Choice Requires="a14">
        <xdr:sp macro="" textlink="">
          <xdr:nvSpPr>
            <xdr:cNvPr id="8" name="TextBox 7"/>
            <xdr:cNvSpPr txBox="1"/>
          </xdr:nvSpPr>
          <xdr:spPr>
            <a:xfrm>
              <a:off x="1277470" y="15040536"/>
              <a:ext cx="1848971" cy="424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𝑄</m:t>
                    </m:r>
                    <m:r>
                      <a:rPr lang="en-US" sz="1100" b="0" i="1">
                        <a:latin typeface="Cambria Math"/>
                      </a:rPr>
                      <m:t>=</m:t>
                    </m:r>
                    <m:f>
                      <m:fPr>
                        <m:ctrlPr>
                          <a:rPr lang="en-US" sz="1100" b="0" i="1">
                            <a:latin typeface="Cambria Math"/>
                          </a:rPr>
                        </m:ctrlPr>
                      </m:fPr>
                      <m:num>
                        <m:r>
                          <a:rPr lang="en-US" sz="1100" b="0" i="1">
                            <a:latin typeface="Cambria Math"/>
                          </a:rPr>
                          <m:t>1.486</m:t>
                        </m:r>
                      </m:num>
                      <m:den>
                        <m:r>
                          <a:rPr lang="en-US" sz="1100" b="0" i="1">
                            <a:latin typeface="Cambria Math"/>
                          </a:rPr>
                          <m:t>𝑛</m:t>
                        </m:r>
                      </m:den>
                    </m:f>
                    <m:r>
                      <a:rPr lang="en-US" sz="1100" b="0" i="1">
                        <a:latin typeface="Cambria Math"/>
                      </a:rPr>
                      <m:t>𝐴𝑅</m:t>
                    </m:r>
                    <m:f>
                      <m:fPr>
                        <m:ctrlPr>
                          <a:rPr lang="en-US" sz="1100" b="0" i="1">
                            <a:latin typeface="Cambria Math"/>
                          </a:rPr>
                        </m:ctrlPr>
                      </m:fPr>
                      <m:num>
                        <m:r>
                          <a:rPr lang="en-US" sz="1100" b="0" i="1">
                            <a:latin typeface="Cambria Math"/>
                          </a:rPr>
                          <m:t>2</m:t>
                        </m:r>
                      </m:num>
                      <m:den>
                        <m:r>
                          <a:rPr lang="en-US" sz="1100" b="0" i="1">
                            <a:latin typeface="Cambria Math"/>
                          </a:rPr>
                          <m:t>3</m:t>
                        </m:r>
                      </m:den>
                    </m:f>
                    <m:sSup>
                      <m:sSupPr>
                        <m:ctrlPr>
                          <a:rPr lang="en-US" sz="1100" b="0" i="1">
                            <a:latin typeface="Cambria Math"/>
                          </a:rPr>
                        </m:ctrlPr>
                      </m:sSupPr>
                      <m:e>
                        <m:sSub>
                          <m:sSubPr>
                            <m:ctrlPr>
                              <a:rPr lang="en-US" sz="1100" b="0" i="1">
                                <a:solidFill>
                                  <a:schemeClr val="tx1"/>
                                </a:solidFill>
                                <a:effectLst/>
                                <a:latin typeface="Cambria Math"/>
                                <a:ea typeface="+mn-ea"/>
                                <a:cs typeface="+mn-cs"/>
                              </a:rPr>
                            </m:ctrlPr>
                          </m:sSubPr>
                          <m:e>
                            <m:r>
                              <a:rPr lang="en-US" sz="1100" b="0" i="1">
                                <a:solidFill>
                                  <a:schemeClr val="tx1"/>
                                </a:solidFill>
                                <a:effectLst/>
                                <a:latin typeface="Cambria Math"/>
                                <a:ea typeface="+mn-ea"/>
                                <a:cs typeface="+mn-cs"/>
                              </a:rPr>
                              <m:t>𝑆</m:t>
                            </m:r>
                          </m:e>
                          <m:sub>
                            <m:r>
                              <a:rPr lang="en-US" sz="1100" b="0" i="1">
                                <a:solidFill>
                                  <a:schemeClr val="tx1"/>
                                </a:solidFill>
                                <a:effectLst/>
                                <a:latin typeface="Cambria Math"/>
                                <a:ea typeface="+mn-ea"/>
                                <a:cs typeface="+mn-cs"/>
                              </a:rPr>
                              <m:t>𝑓</m:t>
                            </m:r>
                          </m:sub>
                        </m:sSub>
                      </m:e>
                      <m:sup>
                        <m:r>
                          <a:rPr lang="en-US" sz="1100" b="0" i="1">
                            <a:latin typeface="Cambria Math"/>
                          </a:rPr>
                          <m:t>1/2</m:t>
                        </m:r>
                      </m:sup>
                    </m:sSup>
                  </m:oMath>
                </m:oMathPara>
              </a14:m>
              <a:endParaRPr lang="en-US" sz="1100"/>
            </a:p>
          </xdr:txBody>
        </xdr:sp>
      </mc:Choice>
      <mc:Fallback xmlns="">
        <xdr:sp macro="" textlink="">
          <xdr:nvSpPr>
            <xdr:cNvPr id="8" name="TextBox 7"/>
            <xdr:cNvSpPr txBox="1"/>
          </xdr:nvSpPr>
          <xdr:spPr>
            <a:xfrm>
              <a:off x="1277470" y="15040536"/>
              <a:ext cx="1848971" cy="424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𝑄=1.486/𝑛 𝐴𝑅 2/3 〖</a:t>
              </a:r>
              <a:r>
                <a:rPr lang="en-US" sz="1100" b="0" i="0">
                  <a:solidFill>
                    <a:schemeClr val="tx1"/>
                  </a:solidFill>
                  <a:effectLst/>
                  <a:latin typeface="+mn-lt"/>
                  <a:ea typeface="+mn-ea"/>
                  <a:cs typeface="+mn-cs"/>
                </a:rPr>
                <a:t>𝑆_𝑓</a:t>
              </a:r>
              <a:r>
                <a:rPr lang="en-US" sz="1100" b="0" i="0">
                  <a:solidFill>
                    <a:schemeClr val="tx1"/>
                  </a:solidFill>
                  <a:effectLst/>
                  <a:latin typeface="Cambria Math"/>
                  <a:ea typeface="+mn-ea"/>
                  <a:cs typeface="+mn-cs"/>
                </a:rPr>
                <a:t>〗^(</a:t>
              </a:r>
              <a:r>
                <a:rPr lang="en-US" sz="1100" b="0" i="0">
                  <a:latin typeface="Cambria Math"/>
                </a:rPr>
                <a:t>1/2)</a:t>
              </a:r>
              <a:endParaRPr lang="en-US" sz="1100"/>
            </a:p>
          </xdr:txBody>
        </xdr:sp>
      </mc:Fallback>
    </mc:AlternateContent>
    <xdr:clientData/>
  </xdr:oneCellAnchor>
  <xdr:oneCellAnchor>
    <xdr:from>
      <xdr:col>2</xdr:col>
      <xdr:colOff>33618</xdr:colOff>
      <xdr:row>88</xdr:row>
      <xdr:rowOff>56030</xdr:rowOff>
    </xdr:from>
    <xdr:ext cx="2644588" cy="517449"/>
    <mc:AlternateContent xmlns:mc="http://schemas.openxmlformats.org/markup-compatibility/2006" xmlns:a14="http://schemas.microsoft.com/office/drawing/2010/main">
      <mc:Choice Requires="a14">
        <xdr:sp macro="" textlink="">
          <xdr:nvSpPr>
            <xdr:cNvPr id="9" name="TextBox 8"/>
            <xdr:cNvSpPr txBox="1"/>
          </xdr:nvSpPr>
          <xdr:spPr>
            <a:xfrm>
              <a:off x="952500" y="16820030"/>
              <a:ext cx="2644588" cy="517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a:rPr>
                        </m:ctrlPr>
                      </m:sSubPr>
                      <m:e>
                        <m:r>
                          <a:rPr lang="en-US" sz="1100" b="0" i="1">
                            <a:latin typeface="Cambria Math"/>
                          </a:rPr>
                          <m:t>𝑆</m:t>
                        </m:r>
                      </m:e>
                      <m:sub>
                        <m:r>
                          <a:rPr lang="en-US" sz="1100" b="0" i="1">
                            <a:latin typeface="Cambria Math"/>
                          </a:rPr>
                          <m:t>𝑓</m:t>
                        </m:r>
                      </m:sub>
                    </m:sSub>
                    <m:r>
                      <a:rPr lang="en-US" sz="1100" b="0" i="1">
                        <a:latin typeface="Cambria Math"/>
                      </a:rPr>
                      <m:t>=</m:t>
                    </m:r>
                    <m:sSup>
                      <m:sSupPr>
                        <m:ctrlPr>
                          <a:rPr lang="en-US" sz="1100" b="0" i="1">
                            <a:latin typeface="Cambria Math"/>
                          </a:rPr>
                        </m:ctrlPr>
                      </m:sSupPr>
                      <m:e>
                        <m:d>
                          <m:dPr>
                            <m:begChr m:val="["/>
                            <m:endChr m:val="]"/>
                            <m:ctrlPr>
                              <a:rPr lang="en-US" sz="1100" b="0" i="1">
                                <a:solidFill>
                                  <a:schemeClr val="tx1"/>
                                </a:solidFill>
                                <a:effectLst/>
                                <a:latin typeface="Cambria Math"/>
                                <a:ea typeface="+mn-ea"/>
                                <a:cs typeface="+mn-cs"/>
                              </a:rPr>
                            </m:ctrlPr>
                          </m:dPr>
                          <m:e>
                            <m:f>
                              <m:fPr>
                                <m:ctrlPr>
                                  <a:rPr lang="en-US" sz="1100" b="0" i="1">
                                    <a:solidFill>
                                      <a:schemeClr val="tx1"/>
                                    </a:solidFill>
                                    <a:effectLst/>
                                    <a:latin typeface="Cambria Math"/>
                                    <a:ea typeface="+mn-ea"/>
                                    <a:cs typeface="+mn-cs"/>
                                  </a:rPr>
                                </m:ctrlPr>
                              </m:fPr>
                              <m:num>
                                <m:sSub>
                                  <m:sSubPr>
                                    <m:ctrlPr>
                                      <a:rPr lang="en-US" sz="1100" b="0" i="1">
                                        <a:solidFill>
                                          <a:schemeClr val="tx1"/>
                                        </a:solidFill>
                                        <a:effectLst/>
                                        <a:latin typeface="Cambria Math"/>
                                        <a:ea typeface="+mn-ea"/>
                                        <a:cs typeface="+mn-cs"/>
                                      </a:rPr>
                                    </m:ctrlPr>
                                  </m:sSubPr>
                                  <m:e>
                                    <m:r>
                                      <a:rPr lang="en-US" sz="1100" b="0" i="1">
                                        <a:solidFill>
                                          <a:schemeClr val="tx1"/>
                                        </a:solidFill>
                                        <a:effectLst/>
                                        <a:latin typeface="Cambria Math"/>
                                        <a:ea typeface="+mn-ea"/>
                                        <a:cs typeface="+mn-cs"/>
                                      </a:rPr>
                                      <m:t>𝑄</m:t>
                                    </m:r>
                                  </m:e>
                                  <m:sub>
                                    <m:r>
                                      <a:rPr lang="en-US" sz="1100" b="0" i="1">
                                        <a:solidFill>
                                          <a:schemeClr val="tx1"/>
                                        </a:solidFill>
                                        <a:effectLst/>
                                        <a:latin typeface="Cambria Math"/>
                                        <a:ea typeface="+mn-ea"/>
                                        <a:cs typeface="+mn-cs"/>
                                      </a:rPr>
                                      <m:t>𝑛</m:t>
                                    </m:r>
                                  </m:sub>
                                </m:sSub>
                              </m:num>
                              <m:den>
                                <m:r>
                                  <a:rPr lang="en-US" sz="1100" b="0" i="1">
                                    <a:solidFill>
                                      <a:schemeClr val="tx1"/>
                                    </a:solidFill>
                                    <a:effectLst/>
                                    <a:latin typeface="Cambria Math"/>
                                    <a:ea typeface="+mn-ea"/>
                                    <a:cs typeface="+mn-cs"/>
                                  </a:rPr>
                                  <m:t>1.486</m:t>
                                </m:r>
                                <m:r>
                                  <a:rPr lang="en-US" sz="1100" b="0" i="1">
                                    <a:solidFill>
                                      <a:schemeClr val="tx1"/>
                                    </a:solidFill>
                                    <a:effectLst/>
                                    <a:latin typeface="Cambria Math"/>
                                    <a:ea typeface="+mn-ea"/>
                                    <a:cs typeface="+mn-cs"/>
                                  </a:rPr>
                                  <m:t>𝐴</m:t>
                                </m:r>
                                <m:sSup>
                                  <m:sSupPr>
                                    <m:ctrlPr>
                                      <a:rPr lang="en-US" sz="1100" b="0" i="1">
                                        <a:solidFill>
                                          <a:schemeClr val="tx1"/>
                                        </a:solidFill>
                                        <a:effectLst/>
                                        <a:latin typeface="Cambria Math"/>
                                        <a:ea typeface="+mn-ea"/>
                                        <a:cs typeface="+mn-cs"/>
                                      </a:rPr>
                                    </m:ctrlPr>
                                  </m:sSupPr>
                                  <m:e>
                                    <m:r>
                                      <a:rPr lang="en-US" sz="1100" b="0" i="1">
                                        <a:solidFill>
                                          <a:schemeClr val="tx1"/>
                                        </a:solidFill>
                                        <a:effectLst/>
                                        <a:latin typeface="Cambria Math"/>
                                        <a:ea typeface="+mn-ea"/>
                                        <a:cs typeface="+mn-cs"/>
                                      </a:rPr>
                                      <m:t>𝑅</m:t>
                                    </m:r>
                                  </m:e>
                                  <m:sup>
                                    <m:r>
                                      <a:rPr lang="en-US" sz="1100" b="0" i="1">
                                        <a:solidFill>
                                          <a:schemeClr val="tx1"/>
                                        </a:solidFill>
                                        <a:effectLst/>
                                        <a:latin typeface="Cambria Math"/>
                                        <a:ea typeface="+mn-ea"/>
                                        <a:cs typeface="+mn-cs"/>
                                      </a:rPr>
                                      <m:t>2/3</m:t>
                                    </m:r>
                                  </m:sup>
                                </m:sSup>
                              </m:den>
                            </m:f>
                          </m:e>
                        </m:d>
                      </m:e>
                      <m:sup>
                        <m:r>
                          <a:rPr lang="en-US" sz="1100" b="0" i="1">
                            <a:latin typeface="Cambria Math"/>
                          </a:rPr>
                          <m:t>2</m:t>
                        </m:r>
                      </m:sup>
                    </m:sSup>
                    <m:r>
                      <a:rPr lang="en-US" sz="1100" b="0" i="1">
                        <a:latin typeface="Cambria Math"/>
                      </a:rPr>
                      <m:t>=</m:t>
                    </m:r>
                    <m:sSup>
                      <m:sSupPr>
                        <m:ctrlPr>
                          <a:rPr lang="en-US" sz="1100" b="0" i="1">
                            <a:latin typeface="Cambria Math"/>
                          </a:rPr>
                        </m:ctrlPr>
                      </m:sSupPr>
                      <m:e>
                        <m:d>
                          <m:dPr>
                            <m:begChr m:val="["/>
                            <m:endChr m:val="]"/>
                            <m:ctrlPr>
                              <a:rPr lang="en-US" sz="1100" b="0" i="1">
                                <a:latin typeface="Cambria Math"/>
                              </a:rPr>
                            </m:ctrlPr>
                          </m:dPr>
                          <m:e>
                            <m:f>
                              <m:fPr>
                                <m:ctrlPr>
                                  <a:rPr lang="en-US" sz="1100" b="0" i="1">
                                    <a:latin typeface="Cambria Math"/>
                                  </a:rPr>
                                </m:ctrlPr>
                              </m:fPr>
                              <m:num>
                                <m:r>
                                  <a:rPr lang="en-US" sz="1100" b="0" i="1">
                                    <a:latin typeface="Cambria Math"/>
                                  </a:rPr>
                                  <m:t>𝑄</m:t>
                                </m:r>
                              </m:num>
                              <m:den>
                                <m:r>
                                  <a:rPr lang="en-US" sz="1100" b="0" i="1">
                                    <a:latin typeface="Cambria Math"/>
                                  </a:rPr>
                                  <m:t>𝐾</m:t>
                                </m:r>
                              </m:den>
                            </m:f>
                          </m:e>
                        </m:d>
                      </m:e>
                      <m:sup>
                        <m:r>
                          <a:rPr lang="en-US" sz="1100" b="0" i="1">
                            <a:latin typeface="Cambria Math"/>
                          </a:rPr>
                          <m:t>2</m:t>
                        </m:r>
                      </m:sup>
                    </m:sSup>
                  </m:oMath>
                </m:oMathPara>
              </a14:m>
              <a:endParaRPr lang="en-US" sz="1100"/>
            </a:p>
          </xdr:txBody>
        </xdr:sp>
      </mc:Choice>
      <mc:Fallback xmlns="">
        <xdr:sp macro="" textlink="">
          <xdr:nvSpPr>
            <xdr:cNvPr id="9" name="TextBox 8"/>
            <xdr:cNvSpPr txBox="1"/>
          </xdr:nvSpPr>
          <xdr:spPr>
            <a:xfrm>
              <a:off x="952500" y="16820030"/>
              <a:ext cx="2644588" cy="517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𝑆_𝑓=</a:t>
              </a:r>
              <a:r>
                <a:rPr lang="en-US" sz="1100" b="0" i="0">
                  <a:solidFill>
                    <a:schemeClr val="tx1"/>
                  </a:solidFill>
                  <a:effectLst/>
                  <a:latin typeface="+mn-lt"/>
                  <a:ea typeface="+mn-ea"/>
                  <a:cs typeface="+mn-cs"/>
                </a:rPr>
                <a:t>[𝑄_𝑛/(1.486𝐴𝑅^(2/3) )]</a:t>
              </a:r>
              <a:r>
                <a:rPr lang="en-US" sz="1100" b="0" i="0">
                  <a:solidFill>
                    <a:schemeClr val="tx1"/>
                  </a:solidFill>
                  <a:effectLst/>
                  <a:latin typeface="Cambria Math"/>
                  <a:ea typeface="+mn-ea"/>
                  <a:cs typeface="+mn-cs"/>
                </a:rPr>
                <a:t>^</a:t>
              </a:r>
              <a:r>
                <a:rPr lang="en-US" sz="1100" b="0" i="0">
                  <a:latin typeface="Cambria Math"/>
                </a:rPr>
                <a:t>2=[𝑄/𝐾]^2</a:t>
              </a:r>
              <a:endParaRPr lang="en-US" sz="1100"/>
            </a:p>
          </xdr:txBody>
        </xdr:sp>
      </mc:Fallback>
    </mc:AlternateContent>
    <xdr:clientData/>
  </xdr:oneCellAnchor>
  <xdr:oneCellAnchor>
    <xdr:from>
      <xdr:col>2</xdr:col>
      <xdr:colOff>383240</xdr:colOff>
      <xdr:row>92</xdr:row>
      <xdr:rowOff>13447</xdr:rowOff>
    </xdr:from>
    <xdr:ext cx="1420906" cy="438838"/>
    <mc:AlternateContent xmlns:mc="http://schemas.openxmlformats.org/markup-compatibility/2006" xmlns:a14="http://schemas.microsoft.com/office/drawing/2010/main">
      <mc:Choice Requires="a14">
        <xdr:sp macro="" textlink="">
          <xdr:nvSpPr>
            <xdr:cNvPr id="10" name="TextBox 9"/>
            <xdr:cNvSpPr txBox="1"/>
          </xdr:nvSpPr>
          <xdr:spPr>
            <a:xfrm>
              <a:off x="1302122" y="17539447"/>
              <a:ext cx="1420906"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𝐾</m:t>
                    </m:r>
                    <m:r>
                      <a:rPr lang="en-US" sz="1100" b="0" i="1">
                        <a:latin typeface="Cambria Math"/>
                      </a:rPr>
                      <m:t>=</m:t>
                    </m:r>
                    <m:f>
                      <m:fPr>
                        <m:ctrlPr>
                          <a:rPr lang="en-US" sz="1100" b="0" i="1">
                            <a:latin typeface="Cambria Math"/>
                          </a:rPr>
                        </m:ctrlPr>
                      </m:fPr>
                      <m:num>
                        <m:r>
                          <a:rPr lang="en-US" sz="1100" b="0" i="1">
                            <a:latin typeface="Cambria Math"/>
                          </a:rPr>
                          <m:t>1486</m:t>
                        </m:r>
                        <m:r>
                          <a:rPr lang="en-US" sz="1100" b="0" i="1">
                            <a:latin typeface="Cambria Math"/>
                          </a:rPr>
                          <m:t>𝐴</m:t>
                        </m:r>
                        <m:sSup>
                          <m:sSupPr>
                            <m:ctrlPr>
                              <a:rPr lang="en-US" sz="1100" b="0" i="1">
                                <a:latin typeface="Cambria Math"/>
                              </a:rPr>
                            </m:ctrlPr>
                          </m:sSupPr>
                          <m:e>
                            <m:r>
                              <a:rPr lang="en-US" sz="1100" b="0" i="1">
                                <a:latin typeface="Cambria Math"/>
                              </a:rPr>
                              <m:t>𝑅</m:t>
                            </m:r>
                          </m:e>
                          <m:sup>
                            <m:r>
                              <a:rPr lang="en-US" sz="1100" b="0" i="1">
                                <a:latin typeface="Cambria Math"/>
                              </a:rPr>
                              <m:t>2/3</m:t>
                            </m:r>
                          </m:sup>
                        </m:sSup>
                      </m:num>
                      <m:den>
                        <m:r>
                          <a:rPr lang="en-US" sz="1100" b="0" i="1">
                            <a:latin typeface="Cambria Math"/>
                          </a:rPr>
                          <m:t>𝑛</m:t>
                        </m:r>
                      </m:den>
                    </m:f>
                  </m:oMath>
                </m:oMathPara>
              </a14:m>
              <a:endParaRPr lang="en-US" sz="1100"/>
            </a:p>
          </xdr:txBody>
        </xdr:sp>
      </mc:Choice>
      <mc:Fallback xmlns="">
        <xdr:sp macro="" textlink="">
          <xdr:nvSpPr>
            <xdr:cNvPr id="10" name="TextBox 9"/>
            <xdr:cNvSpPr txBox="1"/>
          </xdr:nvSpPr>
          <xdr:spPr>
            <a:xfrm>
              <a:off x="1302122" y="17539447"/>
              <a:ext cx="1420906"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𝐾=(1486𝐴𝑅^(2/3))/𝑛</a:t>
              </a:r>
              <a:endParaRPr lang="en-US" sz="1100"/>
            </a:p>
          </xdr:txBody>
        </xdr:sp>
      </mc:Fallback>
    </mc:AlternateContent>
    <xdr:clientData/>
  </xdr:oneCellAnchor>
  <xdr:oneCellAnchor>
    <xdr:from>
      <xdr:col>1</xdr:col>
      <xdr:colOff>831477</xdr:colOff>
      <xdr:row>95</xdr:row>
      <xdr:rowOff>2241</xdr:rowOff>
    </xdr:from>
    <xdr:ext cx="2350994" cy="463268"/>
    <mc:AlternateContent xmlns:mc="http://schemas.openxmlformats.org/markup-compatibility/2006" xmlns:a14="http://schemas.microsoft.com/office/drawing/2010/main">
      <mc:Choice Requires="a14">
        <xdr:sp macro="" textlink="">
          <xdr:nvSpPr>
            <xdr:cNvPr id="11" name="TextBox 10"/>
            <xdr:cNvSpPr txBox="1"/>
          </xdr:nvSpPr>
          <xdr:spPr>
            <a:xfrm>
              <a:off x="831477" y="18099741"/>
              <a:ext cx="2350994" cy="463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a:rPr>
                        </m:ctrlPr>
                      </m:sSubPr>
                      <m:e>
                        <m:r>
                          <a:rPr lang="en-US" sz="1100" b="0" i="1">
                            <a:latin typeface="Cambria Math"/>
                          </a:rPr>
                          <m:t>h</m:t>
                        </m:r>
                      </m:e>
                      <m:sub>
                        <m:r>
                          <a:rPr lang="en-US" sz="1100" b="0" i="1">
                            <a:latin typeface="Cambria Math"/>
                          </a:rPr>
                          <m:t>𝑙</m:t>
                        </m:r>
                      </m:sub>
                    </m:sSub>
                    <m:r>
                      <a:rPr lang="en-US" sz="1100" b="0" i="1">
                        <a:latin typeface="Cambria Math"/>
                      </a:rPr>
                      <m:t>=</m:t>
                    </m:r>
                    <m:sSub>
                      <m:sSubPr>
                        <m:ctrlPr>
                          <a:rPr lang="en-US" sz="1100" b="0" i="1">
                            <a:latin typeface="Cambria Math"/>
                          </a:rPr>
                        </m:ctrlPr>
                      </m:sSubPr>
                      <m:e>
                        <m:r>
                          <a:rPr lang="en-US" sz="1100" b="0" i="1">
                            <a:latin typeface="Cambria Math"/>
                          </a:rPr>
                          <m:t>𝑆</m:t>
                        </m:r>
                      </m:e>
                      <m:sub>
                        <m:r>
                          <a:rPr lang="en-US" sz="1100" b="0" i="1">
                            <a:latin typeface="Cambria Math"/>
                          </a:rPr>
                          <m:t>𝑓</m:t>
                        </m:r>
                      </m:sub>
                    </m:sSub>
                    <m:r>
                      <a:rPr lang="en-US" sz="1100" b="0" i="1">
                        <a:latin typeface="Cambria Math"/>
                      </a:rPr>
                      <m:t>𝐿</m:t>
                    </m:r>
                    <m:r>
                      <a:rPr lang="en-US" sz="1100" b="0" i="1">
                        <a:latin typeface="Cambria Math"/>
                      </a:rPr>
                      <m:t>=</m:t>
                    </m:r>
                    <m:sSup>
                      <m:sSupPr>
                        <m:ctrlPr>
                          <a:rPr lang="en-US" sz="1100" b="0" i="1">
                            <a:latin typeface="Cambria Math"/>
                          </a:rPr>
                        </m:ctrlPr>
                      </m:sSupPr>
                      <m:e>
                        <m:d>
                          <m:dPr>
                            <m:begChr m:val="["/>
                            <m:endChr m:val="]"/>
                            <m:ctrlPr>
                              <a:rPr lang="en-US" sz="1100" b="0" i="1">
                                <a:latin typeface="Cambria Math"/>
                              </a:rPr>
                            </m:ctrlPr>
                          </m:dPr>
                          <m:e>
                            <m:f>
                              <m:fPr>
                                <m:ctrlPr>
                                  <a:rPr lang="en-US" sz="1100" b="0" i="1">
                                    <a:latin typeface="Cambria Math"/>
                                  </a:rPr>
                                </m:ctrlPr>
                              </m:fPr>
                              <m:num>
                                <m:r>
                                  <a:rPr lang="en-US" sz="1100" b="0" i="1">
                                    <a:latin typeface="Cambria Math"/>
                                  </a:rPr>
                                  <m:t>𝑄</m:t>
                                </m:r>
                              </m:num>
                              <m:den>
                                <m:r>
                                  <a:rPr lang="en-US" sz="1100" b="0" i="1">
                                    <a:latin typeface="Cambria Math"/>
                                  </a:rPr>
                                  <m:t>𝐾</m:t>
                                </m:r>
                              </m:den>
                            </m:f>
                          </m:e>
                        </m:d>
                      </m:e>
                      <m:sup>
                        <m:r>
                          <a:rPr lang="en-US" sz="1100" b="0" i="1">
                            <a:latin typeface="Cambria Math"/>
                          </a:rPr>
                          <m:t>2</m:t>
                        </m:r>
                      </m:sup>
                    </m:sSup>
                    <m:r>
                      <a:rPr lang="en-US" sz="1100" b="0" i="1">
                        <a:latin typeface="Cambria Math"/>
                      </a:rPr>
                      <m:t>𝐿</m:t>
                    </m:r>
                  </m:oMath>
                </m:oMathPara>
              </a14:m>
              <a:endParaRPr lang="en-US" sz="1100"/>
            </a:p>
          </xdr:txBody>
        </xdr:sp>
      </mc:Choice>
      <mc:Fallback xmlns="">
        <xdr:sp macro="" textlink="">
          <xdr:nvSpPr>
            <xdr:cNvPr id="11" name="TextBox 10"/>
            <xdr:cNvSpPr txBox="1"/>
          </xdr:nvSpPr>
          <xdr:spPr>
            <a:xfrm>
              <a:off x="831477" y="18099741"/>
              <a:ext cx="2350994" cy="463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ℎ_𝑙=𝑆_𝑓 𝐿=[𝑄/𝐾]^2 𝐿</a:t>
              </a:r>
              <a:endParaRPr lang="en-US" sz="1100"/>
            </a:p>
          </xdr:txBody>
        </xdr:sp>
      </mc:Fallback>
    </mc:AlternateContent>
    <xdr:clientData/>
  </xdr:oneCellAnchor>
  <xdr:twoCellAnchor editAs="oneCell">
    <xdr:from>
      <xdr:col>2</xdr:col>
      <xdr:colOff>33616</xdr:colOff>
      <xdr:row>120</xdr:row>
      <xdr:rowOff>112059</xdr:rowOff>
    </xdr:from>
    <xdr:to>
      <xdr:col>7</xdr:col>
      <xdr:colOff>283626</xdr:colOff>
      <xdr:row>138</xdr:row>
      <xdr:rowOff>6869</xdr:rowOff>
    </xdr:to>
    <xdr:pic>
      <xdr:nvPicPr>
        <xdr:cNvPr id="12" name="Picture 11"/>
        <xdr:cNvPicPr>
          <a:picLocks noChangeAspect="1"/>
        </xdr:cNvPicPr>
      </xdr:nvPicPr>
      <xdr:blipFill>
        <a:blip xmlns:r="http://schemas.openxmlformats.org/officeDocument/2006/relationships" r:embed="rId2"/>
        <a:stretch>
          <a:fillRect/>
        </a:stretch>
      </xdr:blipFill>
      <xdr:spPr>
        <a:xfrm>
          <a:off x="1557616" y="23218588"/>
          <a:ext cx="3533334" cy="3323810"/>
        </a:xfrm>
        <a:prstGeom prst="rect">
          <a:avLst/>
        </a:prstGeom>
      </xdr:spPr>
    </xdr:pic>
    <xdr:clientData/>
  </xdr:twoCellAnchor>
  <xdr:twoCellAnchor editAs="oneCell">
    <xdr:from>
      <xdr:col>1</xdr:col>
      <xdr:colOff>0</xdr:colOff>
      <xdr:row>140</xdr:row>
      <xdr:rowOff>0</xdr:rowOff>
    </xdr:from>
    <xdr:to>
      <xdr:col>9</xdr:col>
      <xdr:colOff>244181</xdr:colOff>
      <xdr:row>174</xdr:row>
      <xdr:rowOff>75381</xdr:rowOff>
    </xdr:to>
    <xdr:pic>
      <xdr:nvPicPr>
        <xdr:cNvPr id="13" name="Picture 12"/>
        <xdr:cNvPicPr>
          <a:picLocks noChangeAspect="1"/>
        </xdr:cNvPicPr>
      </xdr:nvPicPr>
      <xdr:blipFill>
        <a:blip xmlns:r="http://schemas.openxmlformats.org/officeDocument/2006/relationships" r:embed="rId3"/>
        <a:stretch>
          <a:fillRect/>
        </a:stretch>
      </xdr:blipFill>
      <xdr:spPr>
        <a:xfrm>
          <a:off x="918882" y="26916529"/>
          <a:ext cx="5342858" cy="6552381"/>
        </a:xfrm>
        <a:prstGeom prst="rect">
          <a:avLst/>
        </a:prstGeom>
      </xdr:spPr>
    </xdr:pic>
    <xdr:clientData/>
  </xdr:twoCellAnchor>
  <xdr:twoCellAnchor editAs="oneCell">
    <xdr:from>
      <xdr:col>1</xdr:col>
      <xdr:colOff>0</xdr:colOff>
      <xdr:row>176</xdr:row>
      <xdr:rowOff>0</xdr:rowOff>
    </xdr:from>
    <xdr:to>
      <xdr:col>5</xdr:col>
      <xdr:colOff>666902</xdr:colOff>
      <xdr:row>180</xdr:row>
      <xdr:rowOff>171333</xdr:rowOff>
    </xdr:to>
    <xdr:pic>
      <xdr:nvPicPr>
        <xdr:cNvPr id="14" name="Picture 13"/>
        <xdr:cNvPicPr>
          <a:picLocks noChangeAspect="1"/>
        </xdr:cNvPicPr>
      </xdr:nvPicPr>
      <xdr:blipFill>
        <a:blip xmlns:r="http://schemas.openxmlformats.org/officeDocument/2006/relationships" r:embed="rId4"/>
        <a:stretch>
          <a:fillRect/>
        </a:stretch>
      </xdr:blipFill>
      <xdr:spPr>
        <a:xfrm>
          <a:off x="918882" y="33774529"/>
          <a:ext cx="3266667" cy="933333"/>
        </a:xfrm>
        <a:prstGeom prst="rect">
          <a:avLst/>
        </a:prstGeom>
      </xdr:spPr>
    </xdr:pic>
    <xdr:clientData/>
  </xdr:twoCellAnchor>
  <xdr:twoCellAnchor editAs="oneCell">
    <xdr:from>
      <xdr:col>1</xdr:col>
      <xdr:colOff>0</xdr:colOff>
      <xdr:row>184</xdr:row>
      <xdr:rowOff>0</xdr:rowOff>
    </xdr:from>
    <xdr:to>
      <xdr:col>9</xdr:col>
      <xdr:colOff>434657</xdr:colOff>
      <xdr:row>191</xdr:row>
      <xdr:rowOff>66500</xdr:rowOff>
    </xdr:to>
    <xdr:pic>
      <xdr:nvPicPr>
        <xdr:cNvPr id="15" name="Picture 14"/>
        <xdr:cNvPicPr>
          <a:picLocks noChangeAspect="1"/>
        </xdr:cNvPicPr>
      </xdr:nvPicPr>
      <xdr:blipFill>
        <a:blip xmlns:r="http://schemas.openxmlformats.org/officeDocument/2006/relationships" r:embed="rId5"/>
        <a:stretch>
          <a:fillRect/>
        </a:stretch>
      </xdr:blipFill>
      <xdr:spPr>
        <a:xfrm>
          <a:off x="918882" y="35298529"/>
          <a:ext cx="5533334" cy="14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view="pageBreakPreview" zoomScaleNormal="85" zoomScaleSheetLayoutView="100" workbookViewId="0">
      <selection activeCell="H7" sqref="H7"/>
    </sheetView>
  </sheetViews>
  <sheetFormatPr defaultRowHeight="15" x14ac:dyDescent="0.25"/>
  <cols>
    <col min="1" max="1" width="13.85546875" customWidth="1"/>
    <col min="2" max="2" width="11.140625" customWidth="1"/>
    <col min="3" max="3" width="10.140625" customWidth="1"/>
    <col min="4" max="4" width="12.140625" bestFit="1" customWidth="1"/>
    <col min="5" max="5" width="22.85546875" bestFit="1" customWidth="1"/>
    <col min="6" max="6" width="5.42578125" bestFit="1" customWidth="1"/>
    <col min="7" max="7" width="12" customWidth="1"/>
  </cols>
  <sheetData>
    <row r="1" spans="1:12" x14ac:dyDescent="0.25">
      <c r="A1" s="5" t="s">
        <v>20</v>
      </c>
      <c r="J1" s="3"/>
    </row>
    <row r="2" spans="1:12" x14ac:dyDescent="0.25">
      <c r="A2" s="6" t="s">
        <v>19</v>
      </c>
      <c r="J2" s="3"/>
    </row>
    <row r="3" spans="1:12" x14ac:dyDescent="0.25">
      <c r="A3" s="7" t="s">
        <v>1</v>
      </c>
      <c r="B3" t="s">
        <v>2</v>
      </c>
      <c r="E3" s="8" t="s">
        <v>3</v>
      </c>
      <c r="J3" s="3"/>
    </row>
    <row r="4" spans="1:12" x14ac:dyDescent="0.25">
      <c r="A4" s="7" t="s">
        <v>4</v>
      </c>
      <c r="B4" s="11">
        <v>41547</v>
      </c>
      <c r="J4" s="3"/>
    </row>
    <row r="5" spans="1:12" x14ac:dyDescent="0.25">
      <c r="A5" s="7" t="s">
        <v>5</v>
      </c>
      <c r="B5" t="s">
        <v>18</v>
      </c>
      <c r="J5" s="3"/>
    </row>
    <row r="6" spans="1:12" x14ac:dyDescent="0.25">
      <c r="A6" s="5"/>
      <c r="J6" s="3"/>
    </row>
    <row r="7" spans="1:12" x14ac:dyDescent="0.25">
      <c r="A7" s="7" t="s">
        <v>6</v>
      </c>
      <c r="B7" t="s">
        <v>21</v>
      </c>
      <c r="J7" s="3"/>
    </row>
    <row r="8" spans="1:12" x14ac:dyDescent="0.25">
      <c r="A8" s="7"/>
      <c r="J8" s="3"/>
    </row>
    <row r="9" spans="1:12" x14ac:dyDescent="0.25">
      <c r="A9" s="7" t="s">
        <v>7</v>
      </c>
      <c r="B9" t="s">
        <v>152</v>
      </c>
      <c r="J9" s="3"/>
    </row>
    <row r="10" spans="1:12" x14ac:dyDescent="0.25">
      <c r="A10" s="7"/>
      <c r="J10" s="3"/>
    </row>
    <row r="11" spans="1:12" x14ac:dyDescent="0.25">
      <c r="A11" s="7" t="s">
        <v>8</v>
      </c>
      <c r="B11" t="s">
        <v>123</v>
      </c>
      <c r="J11" s="3"/>
    </row>
    <row r="12" spans="1:12" x14ac:dyDescent="0.25">
      <c r="A12" s="7"/>
      <c r="B12" t="s">
        <v>155</v>
      </c>
      <c r="J12" s="3"/>
    </row>
    <row r="13" spans="1:12" x14ac:dyDescent="0.25">
      <c r="A13" s="7"/>
      <c r="J13" s="3"/>
    </row>
    <row r="14" spans="1:12" x14ac:dyDescent="0.25">
      <c r="A14" s="7" t="s">
        <v>9</v>
      </c>
      <c r="B14" s="9">
        <v>1</v>
      </c>
      <c r="C14" s="10" t="s">
        <v>122</v>
      </c>
      <c r="D14" s="10"/>
      <c r="E14" s="10"/>
      <c r="F14" s="10"/>
      <c r="G14" s="10"/>
      <c r="H14" s="10"/>
      <c r="J14" s="3"/>
    </row>
    <row r="15" spans="1:12" ht="33" customHeight="1" x14ac:dyDescent="0.25">
      <c r="A15" s="7"/>
      <c r="B15" s="9">
        <v>2</v>
      </c>
      <c r="C15" s="25" t="s">
        <v>156</v>
      </c>
      <c r="D15" s="25"/>
      <c r="E15" s="25"/>
      <c r="F15" s="25"/>
      <c r="G15" s="25"/>
      <c r="H15" s="25"/>
      <c r="I15" s="25"/>
      <c r="J15" s="25"/>
      <c r="K15" s="25"/>
      <c r="L15" s="25"/>
    </row>
    <row r="16" spans="1:12" x14ac:dyDescent="0.25">
      <c r="A16" s="7"/>
      <c r="B16" s="9">
        <v>3</v>
      </c>
      <c r="C16" s="10" t="s">
        <v>157</v>
      </c>
      <c r="D16" s="10"/>
      <c r="E16" s="10"/>
      <c r="F16" s="10"/>
      <c r="G16" s="10"/>
      <c r="H16" s="10"/>
      <c r="J16" s="3"/>
    </row>
    <row r="17" spans="1:11" x14ac:dyDescent="0.25">
      <c r="A17" s="7"/>
      <c r="B17" s="9">
        <v>4</v>
      </c>
      <c r="C17" s="10" t="s">
        <v>158</v>
      </c>
      <c r="D17" s="10"/>
      <c r="E17" s="10"/>
      <c r="F17" s="10"/>
      <c r="G17" s="10"/>
      <c r="H17" s="10"/>
      <c r="J17" s="3"/>
    </row>
    <row r="18" spans="1:11" x14ac:dyDescent="0.25">
      <c r="A18" s="7" t="s">
        <v>10</v>
      </c>
      <c r="J18" s="3"/>
    </row>
    <row r="19" spans="1:11" x14ac:dyDescent="0.25">
      <c r="A19" s="7"/>
      <c r="B19" s="23" t="s">
        <v>159</v>
      </c>
      <c r="J19" s="4" t="s">
        <v>17</v>
      </c>
      <c r="K19" s="3"/>
    </row>
    <row r="20" spans="1:11" x14ac:dyDescent="0.25">
      <c r="A20" s="7"/>
      <c r="C20" s="10"/>
      <c r="J20" s="26" t="s">
        <v>15</v>
      </c>
      <c r="K20" s="27"/>
    </row>
    <row r="21" spans="1:11" x14ac:dyDescent="0.25">
      <c r="A21" s="7"/>
      <c r="C21" s="10"/>
      <c r="J21" s="28" t="s">
        <v>13</v>
      </c>
      <c r="K21" s="28"/>
    </row>
    <row r="22" spans="1:11" x14ac:dyDescent="0.25">
      <c r="A22" s="7" t="s">
        <v>11</v>
      </c>
      <c r="B22" s="2" t="s">
        <v>124</v>
      </c>
      <c r="J22" s="29" t="s">
        <v>14</v>
      </c>
      <c r="K22" s="29"/>
    </row>
    <row r="23" spans="1:11" ht="15.75" thickBot="1" x14ac:dyDescent="0.3">
      <c r="A23" s="7" t="s">
        <v>12</v>
      </c>
      <c r="J23" s="30" t="s">
        <v>16</v>
      </c>
      <c r="K23" s="30"/>
    </row>
    <row r="24" spans="1:11" ht="15.75" thickTop="1" x14ac:dyDescent="0.25">
      <c r="A24" s="7"/>
      <c r="B24" s="20" t="s">
        <v>131</v>
      </c>
    </row>
    <row r="25" spans="1:11" x14ac:dyDescent="0.25">
      <c r="A25" s="7"/>
      <c r="B25" t="s">
        <v>39</v>
      </c>
    </row>
    <row r="26" spans="1:11" x14ac:dyDescent="0.25">
      <c r="A26" s="7"/>
    </row>
    <row r="27" spans="1:11" x14ac:dyDescent="0.25">
      <c r="A27" s="7"/>
    </row>
    <row r="28" spans="1:11" x14ac:dyDescent="0.25">
      <c r="A28" s="7"/>
      <c r="C28" t="s">
        <v>26</v>
      </c>
    </row>
    <row r="29" spans="1:11" x14ac:dyDescent="0.25">
      <c r="A29" s="7"/>
      <c r="C29" t="s">
        <v>41</v>
      </c>
    </row>
    <row r="30" spans="1:11" x14ac:dyDescent="0.25">
      <c r="A30" s="7"/>
      <c r="C30" t="s">
        <v>125</v>
      </c>
    </row>
    <row r="31" spans="1:11" x14ac:dyDescent="0.25">
      <c r="C31" t="s">
        <v>44</v>
      </c>
    </row>
    <row r="32" spans="1:11" x14ac:dyDescent="0.25">
      <c r="C32" t="s">
        <v>45</v>
      </c>
    </row>
    <row r="33" spans="1:7" x14ac:dyDescent="0.25">
      <c r="C33" t="s">
        <v>46</v>
      </c>
    </row>
    <row r="34" spans="1:7" x14ac:dyDescent="0.25">
      <c r="C34" t="s">
        <v>47</v>
      </c>
    </row>
    <row r="36" spans="1:7" ht="18" thickBot="1" x14ac:dyDescent="0.3">
      <c r="B36" s="14" t="s">
        <v>126</v>
      </c>
      <c r="C36" s="14" t="s">
        <v>0</v>
      </c>
      <c r="D36" s="14" t="s">
        <v>127</v>
      </c>
      <c r="E36" s="14" t="s">
        <v>128</v>
      </c>
      <c r="F36" s="14" t="s">
        <v>129</v>
      </c>
      <c r="G36" s="14" t="s">
        <v>130</v>
      </c>
    </row>
    <row r="37" spans="1:7" x14ac:dyDescent="0.25">
      <c r="B37" s="15">
        <v>1</v>
      </c>
      <c r="C37" s="15">
        <v>0.82</v>
      </c>
      <c r="D37" s="16">
        <f>4/12</f>
        <v>0.33333333333333331</v>
      </c>
      <c r="E37" s="17">
        <f>PI()*(D37/2)^2</f>
        <v>8.7266462599716474E-2</v>
      </c>
      <c r="F37" s="18">
        <v>0.5</v>
      </c>
      <c r="G37" s="19">
        <f>C37*E37*(SQRT(2*32.2*F37))</f>
        <v>0.40605901814513262</v>
      </c>
    </row>
    <row r="38" spans="1:7" x14ac:dyDescent="0.25">
      <c r="B38" s="15">
        <v>1</v>
      </c>
      <c r="C38" s="15">
        <v>0.82</v>
      </c>
      <c r="D38" s="16">
        <v>0.5</v>
      </c>
      <c r="E38" s="17">
        <f>PI()*(D38/2)^2</f>
        <v>0.19634954084936207</v>
      </c>
      <c r="F38" s="18">
        <v>0.5</v>
      </c>
      <c r="G38" s="19">
        <f>C38*E38*(SQRT(2*32.2*F38))</f>
        <v>0.91363279082654847</v>
      </c>
    </row>
    <row r="39" spans="1:7" x14ac:dyDescent="0.25">
      <c r="A39" s="7" t="s">
        <v>12</v>
      </c>
      <c r="B39" s="20" t="s">
        <v>132</v>
      </c>
    </row>
    <row r="40" spans="1:7" x14ac:dyDescent="0.25">
      <c r="A40" s="22" t="s">
        <v>133</v>
      </c>
      <c r="C40" t="s">
        <v>153</v>
      </c>
    </row>
    <row r="43" spans="1:7" ht="17.25" x14ac:dyDescent="0.25">
      <c r="C43" t="s">
        <v>134</v>
      </c>
      <c r="D43" t="s">
        <v>149</v>
      </c>
    </row>
    <row r="44" spans="1:7" x14ac:dyDescent="0.25">
      <c r="C44" t="s">
        <v>135</v>
      </c>
      <c r="D44" t="s">
        <v>154</v>
      </c>
    </row>
    <row r="45" spans="1:7" x14ac:dyDescent="0.25">
      <c r="C45" t="s">
        <v>136</v>
      </c>
      <c r="D45" t="s">
        <v>148</v>
      </c>
    </row>
    <row r="46" spans="1:7" x14ac:dyDescent="0.25">
      <c r="C46" t="s">
        <v>137</v>
      </c>
      <c r="D46" t="s">
        <v>145</v>
      </c>
    </row>
    <row r="47" spans="1:7" x14ac:dyDescent="0.25">
      <c r="C47" t="s">
        <v>138</v>
      </c>
      <c r="D47" t="s">
        <v>146</v>
      </c>
    </row>
    <row r="48" spans="1:7" x14ac:dyDescent="0.25">
      <c r="C48" t="s">
        <v>143</v>
      </c>
      <c r="D48" t="s">
        <v>147</v>
      </c>
    </row>
    <row r="49" spans="1:12" ht="18" thickBot="1" x14ac:dyDescent="0.3">
      <c r="B49" s="14" t="s">
        <v>126</v>
      </c>
      <c r="C49" s="14" t="s">
        <v>139</v>
      </c>
      <c r="D49" s="14" t="s">
        <v>140</v>
      </c>
      <c r="E49" s="14" t="s">
        <v>144</v>
      </c>
      <c r="F49" s="14" t="s">
        <v>141</v>
      </c>
      <c r="G49" s="14" t="s">
        <v>142</v>
      </c>
      <c r="H49" s="14" t="s">
        <v>130</v>
      </c>
      <c r="I49" s="14" t="s">
        <v>151</v>
      </c>
    </row>
    <row r="50" spans="1:12" x14ac:dyDescent="0.25">
      <c r="B50" s="15">
        <v>1</v>
      </c>
      <c r="C50" s="15">
        <v>1.2999999999999999E-2</v>
      </c>
      <c r="D50" s="15">
        <f>0.5*2</f>
        <v>1</v>
      </c>
      <c r="E50" s="15">
        <f>2*(0.5*2)+2</f>
        <v>4</v>
      </c>
      <c r="F50" s="15">
        <f>D50/E50</f>
        <v>0.25</v>
      </c>
      <c r="G50" s="15">
        <v>0.02</v>
      </c>
      <c r="H50" s="19">
        <f>(1.49/C50)*(D50*(F50^0.6667)*(SQRT(G50)))</f>
        <v>6.4322737281299389</v>
      </c>
      <c r="I50" s="19">
        <f>H50*2</f>
        <v>12.864547456259878</v>
      </c>
    </row>
    <row r="51" spans="1:12" x14ac:dyDescent="0.25">
      <c r="B51" s="15"/>
      <c r="C51" s="15"/>
      <c r="D51" s="15"/>
      <c r="E51" s="15"/>
      <c r="F51" s="15"/>
      <c r="G51" s="15"/>
      <c r="H51" s="19"/>
      <c r="I51" s="19"/>
    </row>
    <row r="54" spans="1:12" ht="29.25" customHeight="1" x14ac:dyDescent="0.25">
      <c r="A54" s="21" t="s">
        <v>150</v>
      </c>
      <c r="B54" s="24" t="s">
        <v>160</v>
      </c>
      <c r="C54" s="24"/>
      <c r="D54" s="24"/>
      <c r="E54" s="24"/>
      <c r="F54" s="24"/>
      <c r="G54" s="24"/>
      <c r="H54" s="24"/>
      <c r="I54" s="24"/>
      <c r="J54" s="24"/>
      <c r="K54" s="24"/>
      <c r="L54" s="24"/>
    </row>
    <row r="55" spans="1:12" ht="29.25" customHeight="1" x14ac:dyDescent="0.25">
      <c r="B55" s="24" t="s">
        <v>161</v>
      </c>
      <c r="C55" s="24"/>
      <c r="D55" s="24"/>
      <c r="E55" s="24"/>
      <c r="F55" s="24"/>
      <c r="G55" s="24"/>
      <c r="H55" s="24"/>
      <c r="I55" s="24"/>
      <c r="J55" s="24"/>
      <c r="K55" s="24"/>
      <c r="L55" s="24"/>
    </row>
  </sheetData>
  <mergeCells count="7">
    <mergeCell ref="B55:L55"/>
    <mergeCell ref="C15:L15"/>
    <mergeCell ref="J20:K20"/>
    <mergeCell ref="J21:K21"/>
    <mergeCell ref="J22:K22"/>
    <mergeCell ref="J23:K23"/>
    <mergeCell ref="B54:L54"/>
  </mergeCells>
  <pageMargins left="0.7" right="0.7" top="0.75" bottom="0.75" header="0.3" footer="0.3"/>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4"/>
  <sheetViews>
    <sheetView zoomScale="85" zoomScaleNormal="85" zoomScaleSheetLayoutView="85" workbookViewId="0">
      <selection activeCell="B18" sqref="B18:E30"/>
    </sheetView>
  </sheetViews>
  <sheetFormatPr defaultRowHeight="15" x14ac:dyDescent="0.25"/>
  <cols>
    <col min="1" max="1" width="13.85546875" customWidth="1"/>
    <col min="2" max="2" width="9.140625" customWidth="1"/>
    <col min="3" max="3" width="10.140625" customWidth="1"/>
    <col min="4" max="4" width="9.7109375" customWidth="1"/>
    <col min="5" max="5" width="10" customWidth="1"/>
    <col min="6" max="6" width="10.28515625" customWidth="1"/>
  </cols>
  <sheetData>
    <row r="1" spans="2:4" x14ac:dyDescent="0.25">
      <c r="B1" s="4" t="s">
        <v>22</v>
      </c>
    </row>
    <row r="2" spans="2:4" x14ac:dyDescent="0.25">
      <c r="B2" t="s">
        <v>23</v>
      </c>
    </row>
    <row r="3" spans="2:4" ht="15" customHeight="1" x14ac:dyDescent="0.25">
      <c r="B3" t="s">
        <v>24</v>
      </c>
    </row>
    <row r="4" spans="2:4" x14ac:dyDescent="0.25">
      <c r="C4" t="s">
        <v>120</v>
      </c>
    </row>
    <row r="5" spans="2:4" x14ac:dyDescent="0.25">
      <c r="C5" t="s">
        <v>25</v>
      </c>
    </row>
    <row r="6" spans="2:4" x14ac:dyDescent="0.25">
      <c r="C6" t="s">
        <v>26</v>
      </c>
    </row>
    <row r="7" spans="2:4" x14ac:dyDescent="0.25">
      <c r="C7" t="s">
        <v>27</v>
      </c>
    </row>
    <row r="8" spans="2:4" x14ac:dyDescent="0.25">
      <c r="C8" t="s">
        <v>28</v>
      </c>
    </row>
    <row r="9" spans="2:4" x14ac:dyDescent="0.25">
      <c r="C9" t="s">
        <v>29</v>
      </c>
    </row>
    <row r="10" spans="2:4" x14ac:dyDescent="0.25">
      <c r="C10" t="s">
        <v>30</v>
      </c>
    </row>
    <row r="11" spans="2:4" x14ac:dyDescent="0.25">
      <c r="C11" t="s">
        <v>31</v>
      </c>
    </row>
    <row r="12" spans="2:4" x14ac:dyDescent="0.25">
      <c r="C12" t="s">
        <v>32</v>
      </c>
    </row>
    <row r="13" spans="2:4" x14ac:dyDescent="0.25">
      <c r="C13" t="s">
        <v>121</v>
      </c>
    </row>
    <row r="14" spans="2:4" x14ac:dyDescent="0.25">
      <c r="D14" t="s">
        <v>34</v>
      </c>
    </row>
    <row r="15" spans="2:4" x14ac:dyDescent="0.25">
      <c r="D15" t="s">
        <v>35</v>
      </c>
    </row>
    <row r="16" spans="2:4" x14ac:dyDescent="0.25">
      <c r="D16" s="1" t="s">
        <v>36</v>
      </c>
    </row>
    <row r="17" spans="2:4" x14ac:dyDescent="0.25">
      <c r="D17" t="s">
        <v>37</v>
      </c>
    </row>
    <row r="18" spans="2:4" x14ac:dyDescent="0.25">
      <c r="B18" t="s">
        <v>38</v>
      </c>
    </row>
    <row r="19" spans="2:4" ht="15" customHeight="1" x14ac:dyDescent="0.25">
      <c r="C19" t="s">
        <v>39</v>
      </c>
    </row>
    <row r="20" spans="2:4" x14ac:dyDescent="0.25">
      <c r="C20" t="s">
        <v>40</v>
      </c>
    </row>
    <row r="21" spans="2:4" x14ac:dyDescent="0.25">
      <c r="C21" t="s">
        <v>26</v>
      </c>
    </row>
    <row r="22" spans="2:4" x14ac:dyDescent="0.25">
      <c r="C22" t="s">
        <v>41</v>
      </c>
    </row>
    <row r="23" spans="2:4" ht="15" customHeight="1" x14ac:dyDescent="0.25">
      <c r="C23" t="s">
        <v>42</v>
      </c>
    </row>
    <row r="24" spans="2:4" x14ac:dyDescent="0.25">
      <c r="C24" t="s">
        <v>43</v>
      </c>
    </row>
    <row r="25" spans="2:4" x14ac:dyDescent="0.25">
      <c r="C25" t="s">
        <v>44</v>
      </c>
    </row>
    <row r="26" spans="2:4" x14ac:dyDescent="0.25">
      <c r="C26" t="s">
        <v>45</v>
      </c>
    </row>
    <row r="27" spans="2:4" x14ac:dyDescent="0.25">
      <c r="C27" t="s">
        <v>46</v>
      </c>
    </row>
    <row r="28" spans="2:4" x14ac:dyDescent="0.25">
      <c r="C28" t="s">
        <v>47</v>
      </c>
    </row>
    <row r="29" spans="2:4" x14ac:dyDescent="0.25">
      <c r="C29" t="s">
        <v>33</v>
      </c>
    </row>
    <row r="30" spans="2:4" x14ac:dyDescent="0.25">
      <c r="C30" s="1" t="s">
        <v>48</v>
      </c>
    </row>
    <row r="31" spans="2:4" x14ac:dyDescent="0.25">
      <c r="B31" t="s">
        <v>71</v>
      </c>
    </row>
    <row r="32" spans="2:4" x14ac:dyDescent="0.25">
      <c r="B32" t="s">
        <v>49</v>
      </c>
    </row>
    <row r="33" spans="2:2" ht="15" customHeight="1" x14ac:dyDescent="0.25">
      <c r="B33" t="s">
        <v>50</v>
      </c>
    </row>
    <row r="34" spans="2:2" ht="15" customHeight="1" x14ac:dyDescent="0.25">
      <c r="B34" t="s">
        <v>51</v>
      </c>
    </row>
    <row r="35" spans="2:2" ht="15" customHeight="1" x14ac:dyDescent="0.25">
      <c r="B35" t="s">
        <v>52</v>
      </c>
    </row>
    <row r="36" spans="2:2" ht="15" customHeight="1" x14ac:dyDescent="0.25">
      <c r="B36" t="s">
        <v>53</v>
      </c>
    </row>
    <row r="37" spans="2:2" x14ac:dyDescent="0.25">
      <c r="B37" t="s">
        <v>54</v>
      </c>
    </row>
    <row r="38" spans="2:2" x14ac:dyDescent="0.25">
      <c r="B38" t="s">
        <v>55</v>
      </c>
    </row>
    <row r="39" spans="2:2" x14ac:dyDescent="0.25">
      <c r="B39" t="s">
        <v>56</v>
      </c>
    </row>
    <row r="40" spans="2:2" x14ac:dyDescent="0.25">
      <c r="B40" t="s">
        <v>57</v>
      </c>
    </row>
    <row r="41" spans="2:2" x14ac:dyDescent="0.25">
      <c r="B41" t="s">
        <v>58</v>
      </c>
    </row>
    <row r="42" spans="2:2" x14ac:dyDescent="0.25">
      <c r="B42" t="s">
        <v>59</v>
      </c>
    </row>
    <row r="43" spans="2:2" x14ac:dyDescent="0.25">
      <c r="B43" t="s">
        <v>60</v>
      </c>
    </row>
    <row r="44" spans="2:2" x14ac:dyDescent="0.25">
      <c r="B44" t="s">
        <v>61</v>
      </c>
    </row>
    <row r="45" spans="2:2" x14ac:dyDescent="0.25">
      <c r="B45" t="s">
        <v>62</v>
      </c>
    </row>
    <row r="46" spans="2:2" x14ac:dyDescent="0.25">
      <c r="B46" t="s">
        <v>63</v>
      </c>
    </row>
    <row r="47" spans="2:2" x14ac:dyDescent="0.25">
      <c r="B47" t="s">
        <v>64</v>
      </c>
    </row>
    <row r="48" spans="2:2" x14ac:dyDescent="0.25">
      <c r="B48" t="s">
        <v>65</v>
      </c>
    </row>
    <row r="49" spans="2:2" x14ac:dyDescent="0.25">
      <c r="B49" t="s">
        <v>66</v>
      </c>
    </row>
    <row r="50" spans="2:2" x14ac:dyDescent="0.25">
      <c r="B50" t="s">
        <v>67</v>
      </c>
    </row>
    <row r="51" spans="2:2" x14ac:dyDescent="0.25">
      <c r="B51" t="s">
        <v>68</v>
      </c>
    </row>
    <row r="52" spans="2:2" x14ac:dyDescent="0.25">
      <c r="B52" t="s">
        <v>69</v>
      </c>
    </row>
    <row r="53" spans="2:2" x14ac:dyDescent="0.25">
      <c r="B53" t="s">
        <v>70</v>
      </c>
    </row>
    <row r="65" spans="2:3" x14ac:dyDescent="0.25">
      <c r="C65" t="s">
        <v>72</v>
      </c>
    </row>
    <row r="66" spans="2:3" x14ac:dyDescent="0.25">
      <c r="C66" t="s">
        <v>73</v>
      </c>
    </row>
    <row r="67" spans="2:3" x14ac:dyDescent="0.25">
      <c r="C67" t="s">
        <v>74</v>
      </c>
    </row>
    <row r="68" spans="2:3" x14ac:dyDescent="0.25">
      <c r="C68" t="s">
        <v>75</v>
      </c>
    </row>
    <row r="69" spans="2:3" x14ac:dyDescent="0.25">
      <c r="C69" t="s">
        <v>76</v>
      </c>
    </row>
    <row r="70" spans="2:3" x14ac:dyDescent="0.25">
      <c r="C70" t="s">
        <v>77</v>
      </c>
    </row>
    <row r="71" spans="2:3" x14ac:dyDescent="0.25">
      <c r="C71" t="s">
        <v>78</v>
      </c>
    </row>
    <row r="72" spans="2:3" x14ac:dyDescent="0.25">
      <c r="C72" t="s">
        <v>79</v>
      </c>
    </row>
    <row r="75" spans="2:3" x14ac:dyDescent="0.25">
      <c r="C75" t="s">
        <v>80</v>
      </c>
    </row>
    <row r="76" spans="2:3" x14ac:dyDescent="0.25">
      <c r="C76" t="s">
        <v>81</v>
      </c>
    </row>
    <row r="77" spans="2:3" x14ac:dyDescent="0.25">
      <c r="B77" t="s">
        <v>82</v>
      </c>
    </row>
    <row r="78" spans="2:3" x14ac:dyDescent="0.25">
      <c r="C78" t="s">
        <v>83</v>
      </c>
    </row>
    <row r="79" spans="2:3" x14ac:dyDescent="0.25">
      <c r="C79" t="s">
        <v>84</v>
      </c>
    </row>
    <row r="82" spans="3:3" x14ac:dyDescent="0.25">
      <c r="C82" t="s">
        <v>85</v>
      </c>
    </row>
    <row r="83" spans="3:3" x14ac:dyDescent="0.25">
      <c r="C83" t="s">
        <v>86</v>
      </c>
    </row>
    <row r="84" spans="3:3" x14ac:dyDescent="0.25">
      <c r="C84" t="s">
        <v>87</v>
      </c>
    </row>
    <row r="85" spans="3:3" x14ac:dyDescent="0.25">
      <c r="C85" t="s">
        <v>88</v>
      </c>
    </row>
    <row r="86" spans="3:3" x14ac:dyDescent="0.25">
      <c r="C86" t="s">
        <v>89</v>
      </c>
    </row>
    <row r="87" spans="3:3" x14ac:dyDescent="0.25">
      <c r="C87" t="s">
        <v>90</v>
      </c>
    </row>
    <row r="88" spans="3:3" x14ac:dyDescent="0.25">
      <c r="C88" t="s">
        <v>91</v>
      </c>
    </row>
    <row r="92" spans="3:3" x14ac:dyDescent="0.25">
      <c r="C92" t="s">
        <v>92</v>
      </c>
    </row>
    <row r="95" spans="3:3" x14ac:dyDescent="0.25">
      <c r="C95" t="s">
        <v>93</v>
      </c>
    </row>
    <row r="98" spans="3:10" x14ac:dyDescent="0.25">
      <c r="C98" t="s">
        <v>94</v>
      </c>
    </row>
    <row r="99" spans="3:10" ht="15.75" x14ac:dyDescent="0.25">
      <c r="H99" s="12" t="s">
        <v>95</v>
      </c>
    </row>
    <row r="100" spans="3:10" ht="15.75" x14ac:dyDescent="0.25">
      <c r="H100" s="12" t="s">
        <v>96</v>
      </c>
    </row>
    <row r="101" spans="3:10" ht="15.75" x14ac:dyDescent="0.25">
      <c r="E101" s="13" t="s">
        <v>97</v>
      </c>
    </row>
    <row r="102" spans="3:10" ht="15.75" x14ac:dyDescent="0.25">
      <c r="E102" s="13" t="s">
        <v>98</v>
      </c>
      <c r="J102">
        <v>1.2999999999999999E-2</v>
      </c>
    </row>
    <row r="103" spans="3:10" ht="15.75" x14ac:dyDescent="0.25">
      <c r="E103" s="13" t="s">
        <v>99</v>
      </c>
      <c r="J103">
        <v>1.2999999999999999E-2</v>
      </c>
    </row>
    <row r="104" spans="3:10" ht="15.75" x14ac:dyDescent="0.25">
      <c r="E104" s="13" t="s">
        <v>100</v>
      </c>
      <c r="J104">
        <v>1.4E-2</v>
      </c>
    </row>
    <row r="105" spans="3:10" ht="15.75" x14ac:dyDescent="0.25">
      <c r="E105" s="13" t="s">
        <v>101</v>
      </c>
      <c r="J105">
        <v>1.4999999999999999E-2</v>
      </c>
    </row>
    <row r="106" spans="3:10" ht="15.75" x14ac:dyDescent="0.25">
      <c r="E106" s="13" t="s">
        <v>102</v>
      </c>
      <c r="J106">
        <v>1.4999999999999999E-2</v>
      </c>
    </row>
    <row r="107" spans="3:10" ht="15.75" x14ac:dyDescent="0.25">
      <c r="E107" s="13" t="s">
        <v>103</v>
      </c>
      <c r="J107">
        <v>1.7000000000000001E-2</v>
      </c>
    </row>
    <row r="108" spans="3:10" ht="15.75" x14ac:dyDescent="0.25">
      <c r="E108" s="13" t="s">
        <v>104</v>
      </c>
      <c r="J108">
        <v>0.02</v>
      </c>
    </row>
    <row r="109" spans="3:10" ht="15.75" x14ac:dyDescent="0.25">
      <c r="E109" s="13" t="s">
        <v>105</v>
      </c>
      <c r="J109">
        <v>2.5000000000000001E-2</v>
      </c>
    </row>
    <row r="110" spans="3:10" ht="15.75" x14ac:dyDescent="0.25">
      <c r="E110" s="13" t="s">
        <v>106</v>
      </c>
      <c r="J110">
        <v>2.5000000000000001E-2</v>
      </c>
    </row>
    <row r="111" spans="3:10" ht="15.75" x14ac:dyDescent="0.25">
      <c r="E111" s="13" t="s">
        <v>107</v>
      </c>
      <c r="J111">
        <v>0.03</v>
      </c>
    </row>
    <row r="112" spans="3:10" ht="15.75" x14ac:dyDescent="0.25">
      <c r="E112" s="13" t="s">
        <v>108</v>
      </c>
      <c r="J112">
        <v>0.03</v>
      </c>
    </row>
    <row r="113" spans="3:10" ht="15.75" x14ac:dyDescent="0.25">
      <c r="E113" s="13" t="s">
        <v>109</v>
      </c>
      <c r="J113">
        <v>0.04</v>
      </c>
    </row>
    <row r="114" spans="3:10" ht="15.75" x14ac:dyDescent="0.25">
      <c r="E114" s="13" t="s">
        <v>110</v>
      </c>
      <c r="J114">
        <v>4.4999999999999998E-2</v>
      </c>
    </row>
    <row r="115" spans="3:10" ht="15.75" x14ac:dyDescent="0.25">
      <c r="E115" s="13" t="s">
        <v>111</v>
      </c>
      <c r="J115">
        <v>4.4999999999999998E-2</v>
      </c>
    </row>
    <row r="116" spans="3:10" ht="15.75" x14ac:dyDescent="0.25">
      <c r="E116" s="13" t="s">
        <v>112</v>
      </c>
      <c r="J116">
        <v>4.4999999999999998E-2</v>
      </c>
    </row>
    <row r="117" spans="3:10" ht="18.75" x14ac:dyDescent="0.25">
      <c r="E117" s="13" t="s">
        <v>113</v>
      </c>
      <c r="J117">
        <v>0.05</v>
      </c>
    </row>
    <row r="119" spans="3:10" x14ac:dyDescent="0.25">
      <c r="C119" t="s">
        <v>114</v>
      </c>
    </row>
    <row r="120" spans="3:10" x14ac:dyDescent="0.25">
      <c r="C120" t="s">
        <v>116</v>
      </c>
    </row>
    <row r="140" spans="3:3" x14ac:dyDescent="0.25">
      <c r="C140" t="s">
        <v>115</v>
      </c>
    </row>
    <row r="176" spans="2:2" x14ac:dyDescent="0.25">
      <c r="B176" t="s">
        <v>92</v>
      </c>
    </row>
    <row r="182" spans="2:2" x14ac:dyDescent="0.25">
      <c r="B182" t="s">
        <v>118</v>
      </c>
    </row>
    <row r="183" spans="2:2" x14ac:dyDescent="0.25">
      <c r="B183" t="s">
        <v>117</v>
      </c>
    </row>
    <row r="184" spans="2:2" x14ac:dyDescent="0.25">
      <c r="B184" t="s">
        <v>119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Method</vt:lpstr>
      <vt:lpstr>Sheet1!Print_Area</vt:lpstr>
    </vt:vector>
  </TitlesOfParts>
  <Company>Bernalillo County Public Works Division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kjohnson</dc:creator>
  <cp:lastModifiedBy>Kris Johnson</cp:lastModifiedBy>
  <cp:lastPrinted>2013-09-27T16:05:51Z</cp:lastPrinted>
  <dcterms:created xsi:type="dcterms:W3CDTF">2012-02-21T16:46:00Z</dcterms:created>
  <dcterms:modified xsi:type="dcterms:W3CDTF">2013-09-30T17:16:46Z</dcterms:modified>
</cp:coreProperties>
</file>