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09D011B\ESC\"/>
    </mc:Choice>
  </mc:AlternateContent>
  <xr:revisionPtr revIDLastSave="0" documentId="8_{97308181-19B9-4B3F-B131-C0AA8D49D757}" xr6:coauthVersionLast="47" xr6:coauthVersionMax="47" xr10:uidLastSave="{00000000-0000-0000-0000-000000000000}"/>
  <bookViews>
    <workbookView xWindow="28680" yWindow="-120" windowWidth="29040" windowHeight="15840" xr2:uid="{8B92728B-1117-41ED-A79F-A03820F2D8E1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1" i="1"/>
  <c r="H19" i="1"/>
  <c r="H12" i="1"/>
  <c r="H11" i="1"/>
  <c r="H10" i="1"/>
  <c r="H9" i="1"/>
  <c r="H8" i="1"/>
  <c r="H7" i="1"/>
  <c r="H6" i="1"/>
  <c r="H5" i="1"/>
  <c r="H4" i="1"/>
  <c r="H3" i="1"/>
  <c r="H2" i="1"/>
  <c r="G12" i="1"/>
  <c r="G11" i="1"/>
  <c r="G10" i="1"/>
  <c r="G9" i="1"/>
  <c r="G8" i="1"/>
  <c r="G7" i="1"/>
  <c r="G6" i="1"/>
  <c r="G5" i="1"/>
  <c r="G4" i="1"/>
  <c r="G3" i="1"/>
  <c r="G2" i="1"/>
  <c r="B13" i="1"/>
</calcChain>
</file>

<file path=xl/sharedStrings.xml><?xml version="1.0" encoding="utf-8"?>
<sst xmlns="http://schemas.openxmlformats.org/spreadsheetml/2006/main" count="26" uniqueCount="26">
  <si>
    <t>OS A3</t>
  </si>
  <si>
    <t>OS A4</t>
  </si>
  <si>
    <t>OS 1</t>
  </si>
  <si>
    <t>PDN</t>
  </si>
  <si>
    <t>Area (AC)</t>
  </si>
  <si>
    <t>Basin ID</t>
  </si>
  <si>
    <t>A</t>
  </si>
  <si>
    <t>B</t>
  </si>
  <si>
    <t>C</t>
  </si>
  <si>
    <t>D</t>
  </si>
  <si>
    <t>2-yr 24-hr   vol (AC-FT)</t>
  </si>
  <si>
    <t>2-yr 6-hr vol (AC-FT)</t>
  </si>
  <si>
    <t>Total/</t>
  </si>
  <si>
    <t>In Zone 1 the 2-yr precipitation is 1.16" in 24 hr and 0.92" in 6 hr. for a difference of 0.24" between 6 hr and 24 hr.</t>
  </si>
  <si>
    <t>Table 6.2.13 Excess</t>
  </si>
  <si>
    <t xml:space="preserve">Based on grading it looks like about half of Basin 5 dains to Pond A6-1 and half to Pond A6-2 </t>
  </si>
  <si>
    <r>
      <rPr>
        <b/>
        <sz val="11"/>
        <color theme="1"/>
        <rFont val="Calibri"/>
        <family val="2"/>
        <scheme val="minor"/>
      </rPr>
      <t>Pond A6-2</t>
    </r>
    <r>
      <rPr>
        <sz val="11"/>
        <color theme="1"/>
        <rFont val="Calibri"/>
        <family val="2"/>
        <scheme val="minor"/>
      </rPr>
      <t xml:space="preserve"> recieves overflow from Pond A6-1 plus Basin 7 and half of 5</t>
    </r>
  </si>
  <si>
    <r>
      <rPr>
        <b/>
        <sz val="11"/>
        <color theme="1"/>
        <rFont val="Calibri"/>
        <family val="2"/>
        <scheme val="minor"/>
      </rPr>
      <t>Pond D1</t>
    </r>
    <r>
      <rPr>
        <sz val="11"/>
        <color theme="1"/>
        <rFont val="Calibri"/>
        <family val="2"/>
        <scheme val="minor"/>
      </rPr>
      <t xml:space="preserve"> recieves overflow from Pond A6-2, if any, plus Basins 1-4</t>
    </r>
  </si>
  <si>
    <t>Description of Pond Basins</t>
  </si>
  <si>
    <t xml:space="preserve">Retention Provided </t>
  </si>
  <si>
    <t>2-yr Inflow (AC-FT)</t>
  </si>
  <si>
    <t xml:space="preserve">at 3600 cf/acre </t>
  </si>
  <si>
    <r>
      <rPr>
        <b/>
        <sz val="11"/>
        <color theme="1"/>
        <rFont val="Calibri"/>
        <family val="2"/>
        <scheme val="minor"/>
      </rPr>
      <t>Pond A6-1</t>
    </r>
    <r>
      <rPr>
        <sz val="11"/>
        <color theme="1"/>
        <rFont val="Calibri"/>
        <family val="2"/>
        <scheme val="minor"/>
      </rPr>
      <t xml:space="preserve"> receives drainage from OS-A3,  Basins 6, 7, and half of 5 plus existing pond A </t>
    </r>
  </si>
  <si>
    <t>Basin A4 isn't developing at this time and isn't included in the temporary retention required.</t>
  </si>
  <si>
    <t xml:space="preserve">The combined retention volume of Ponds A6-1 and A6-2 is 2 ac-ft </t>
  </si>
  <si>
    <t xml:space="preserve">pond D1 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</si>
</sst>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E24C-F91D-473B-AED2-F5C65A13D32F}">
  <dimension ref="A1:I23"/>
  <sheetViews>
    <sheetView tabSelected="1" workbookViewId="0">
      <selection activeCell="I21" sqref="I21"/>
    </sheetView>
  </sheetViews>
  <sheetFormatPr defaultRowHeight="15" x14ac:dyDescent="0.25"/>
  <cols>
    <col min="7" max="7" width="10.42578125" customWidth="1"/>
    <col min="8" max="8" width="12" customWidth="1"/>
    <col min="9" max="9" width="11.42578125" customWidth="1"/>
  </cols>
  <sheetData>
    <row r="1" spans="1:9" ht="45" x14ac:dyDescent="0.25">
      <c r="A1" t="s">
        <v>5</v>
      </c>
      <c r="B1" t="s">
        <v>4</v>
      </c>
      <c r="C1" s="4" t="s">
        <v>6</v>
      </c>
      <c r="D1" s="4" t="s">
        <v>7</v>
      </c>
      <c r="E1" s="4" t="s">
        <v>8</v>
      </c>
      <c r="F1" s="4" t="s">
        <v>9</v>
      </c>
      <c r="G1" s="2" t="s">
        <v>11</v>
      </c>
      <c r="H1" s="2" t="s">
        <v>10</v>
      </c>
    </row>
    <row r="2" spans="1:9" x14ac:dyDescent="0.25">
      <c r="A2" s="1" t="s">
        <v>0</v>
      </c>
      <c r="B2">
        <v>1.36</v>
      </c>
      <c r="C2">
        <v>0</v>
      </c>
      <c r="D2">
        <v>0</v>
      </c>
      <c r="E2">
        <v>98</v>
      </c>
      <c r="F2">
        <v>2</v>
      </c>
      <c r="G2" s="3">
        <f>B2*(D2*0.01+E2*0.13+F2*0.92)/1200</f>
        <v>1.6524E-2</v>
      </c>
      <c r="H2" s="3">
        <f>G2+B2*F2*0.24/1200</f>
        <v>1.7068E-2</v>
      </c>
    </row>
    <row r="3" spans="1:9" x14ac:dyDescent="0.25">
      <c r="A3" s="1" t="s">
        <v>1</v>
      </c>
      <c r="B3">
        <v>5.87</v>
      </c>
      <c r="C3">
        <v>0</v>
      </c>
      <c r="D3">
        <v>7.5</v>
      </c>
      <c r="E3">
        <v>7.5</v>
      </c>
      <c r="F3">
        <v>85</v>
      </c>
      <c r="G3" s="3">
        <f t="shared" ref="G3:G12" si="0">B3*(D3*0.01+E3*0.13+F3*0.92)/1200</f>
        <v>0.38766458333333331</v>
      </c>
      <c r="H3" s="3">
        <f t="shared" ref="H3:H12" si="1">G3+B3*F3*0.24/1200</f>
        <v>0.4874545833333333</v>
      </c>
      <c r="I3" t="s">
        <v>23</v>
      </c>
    </row>
    <row r="4" spans="1:9" x14ac:dyDescent="0.25">
      <c r="A4" s="1" t="s">
        <v>2</v>
      </c>
      <c r="B4">
        <v>3.83</v>
      </c>
      <c r="C4">
        <v>0</v>
      </c>
      <c r="D4">
        <v>0</v>
      </c>
      <c r="E4">
        <v>100</v>
      </c>
      <c r="F4">
        <v>0</v>
      </c>
      <c r="G4" s="3">
        <f t="shared" si="0"/>
        <v>4.1491666666666663E-2</v>
      </c>
      <c r="H4" s="3">
        <f t="shared" si="1"/>
        <v>4.1491666666666663E-2</v>
      </c>
    </row>
    <row r="5" spans="1:9" x14ac:dyDescent="0.25">
      <c r="A5" s="1">
        <v>1</v>
      </c>
      <c r="B5">
        <v>5.95</v>
      </c>
      <c r="C5">
        <v>0</v>
      </c>
      <c r="D5">
        <v>15</v>
      </c>
      <c r="E5">
        <v>15</v>
      </c>
      <c r="F5">
        <v>70</v>
      </c>
      <c r="G5" s="3">
        <f t="shared" si="0"/>
        <v>0.32972916666666668</v>
      </c>
      <c r="H5" s="3">
        <f t="shared" si="1"/>
        <v>0.41302916666666667</v>
      </c>
    </row>
    <row r="6" spans="1:9" x14ac:dyDescent="0.25">
      <c r="A6" s="1">
        <v>2</v>
      </c>
      <c r="B6">
        <v>1.06</v>
      </c>
      <c r="C6">
        <v>0</v>
      </c>
      <c r="D6">
        <v>0</v>
      </c>
      <c r="E6">
        <v>100</v>
      </c>
      <c r="F6">
        <v>0</v>
      </c>
      <c r="G6" s="3">
        <f t="shared" si="0"/>
        <v>1.1483333333333335E-2</v>
      </c>
      <c r="H6" s="3">
        <f t="shared" si="1"/>
        <v>1.1483333333333335E-2</v>
      </c>
    </row>
    <row r="7" spans="1:9" x14ac:dyDescent="0.25">
      <c r="A7" s="1">
        <v>3</v>
      </c>
      <c r="B7">
        <v>3.68</v>
      </c>
      <c r="C7">
        <v>0</v>
      </c>
      <c r="D7">
        <v>15</v>
      </c>
      <c r="E7">
        <v>15</v>
      </c>
      <c r="F7">
        <v>70</v>
      </c>
      <c r="G7" s="3">
        <f t="shared" si="0"/>
        <v>0.20393333333333333</v>
      </c>
      <c r="H7" s="3">
        <f t="shared" si="1"/>
        <v>0.25545333333333331</v>
      </c>
    </row>
    <row r="8" spans="1:9" x14ac:dyDescent="0.25">
      <c r="A8" s="1">
        <v>4</v>
      </c>
      <c r="B8">
        <v>5.87</v>
      </c>
      <c r="C8">
        <v>0</v>
      </c>
      <c r="D8">
        <v>15</v>
      </c>
      <c r="E8">
        <v>15</v>
      </c>
      <c r="F8">
        <v>70</v>
      </c>
      <c r="G8" s="3">
        <f t="shared" si="0"/>
        <v>0.32529583333333334</v>
      </c>
      <c r="H8" s="3">
        <f t="shared" si="1"/>
        <v>0.40747583333333337</v>
      </c>
    </row>
    <row r="9" spans="1:9" x14ac:dyDescent="0.25">
      <c r="A9" s="1">
        <v>5</v>
      </c>
      <c r="B9">
        <v>15.72</v>
      </c>
      <c r="C9">
        <v>0</v>
      </c>
      <c r="D9">
        <v>20</v>
      </c>
      <c r="E9">
        <v>20</v>
      </c>
      <c r="F9">
        <v>60</v>
      </c>
      <c r="G9" s="3">
        <f t="shared" si="0"/>
        <v>0.75980000000000003</v>
      </c>
      <c r="H9" s="3">
        <f t="shared" si="1"/>
        <v>0.94844000000000006</v>
      </c>
    </row>
    <row r="10" spans="1:9" x14ac:dyDescent="0.25">
      <c r="A10" s="1">
        <v>6</v>
      </c>
      <c r="B10">
        <v>3.21</v>
      </c>
      <c r="C10">
        <v>0</v>
      </c>
      <c r="D10">
        <v>20</v>
      </c>
      <c r="E10">
        <v>20</v>
      </c>
      <c r="F10">
        <v>60</v>
      </c>
      <c r="G10" s="3">
        <f t="shared" si="0"/>
        <v>0.15515000000000001</v>
      </c>
      <c r="H10" s="3">
        <f t="shared" si="1"/>
        <v>0.19367000000000001</v>
      </c>
    </row>
    <row r="11" spans="1:9" x14ac:dyDescent="0.25">
      <c r="A11" s="1">
        <v>7</v>
      </c>
      <c r="B11">
        <v>1.31</v>
      </c>
      <c r="C11">
        <v>0</v>
      </c>
      <c r="D11">
        <v>0</v>
      </c>
      <c r="E11">
        <v>100</v>
      </c>
      <c r="F11">
        <v>0</v>
      </c>
      <c r="G11" s="3">
        <f t="shared" si="0"/>
        <v>1.4191666666666668E-2</v>
      </c>
      <c r="H11" s="3">
        <f t="shared" si="1"/>
        <v>1.4191666666666668E-2</v>
      </c>
    </row>
    <row r="12" spans="1:9" x14ac:dyDescent="0.25">
      <c r="A12" s="1" t="s">
        <v>3</v>
      </c>
      <c r="B12">
        <v>4.41</v>
      </c>
      <c r="C12">
        <v>0</v>
      </c>
      <c r="D12">
        <v>0</v>
      </c>
      <c r="E12">
        <v>30</v>
      </c>
      <c r="F12">
        <v>70</v>
      </c>
      <c r="G12" s="3">
        <f t="shared" si="0"/>
        <v>0.25100250000000007</v>
      </c>
      <c r="H12" s="3">
        <f t="shared" si="1"/>
        <v>0.31274250000000009</v>
      </c>
    </row>
    <row r="13" spans="1:9" x14ac:dyDescent="0.25">
      <c r="A13" t="s">
        <v>12</v>
      </c>
      <c r="B13">
        <f>SUM(B2:B12)</f>
        <v>52.27000000000001</v>
      </c>
      <c r="C13">
        <v>0</v>
      </c>
    </row>
    <row r="14" spans="1:9" x14ac:dyDescent="0.25">
      <c r="A14" t="s">
        <v>14</v>
      </c>
      <c r="C14" s="3">
        <v>0</v>
      </c>
      <c r="D14" s="3">
        <v>0.01</v>
      </c>
      <c r="E14" s="3">
        <v>0.13</v>
      </c>
      <c r="F14" s="3">
        <v>0.92</v>
      </c>
    </row>
    <row r="15" spans="1:9" x14ac:dyDescent="0.25">
      <c r="A15" s="1" t="s">
        <v>13</v>
      </c>
    </row>
    <row r="16" spans="1:9" ht="30" x14ac:dyDescent="0.25">
      <c r="A16" s="8" t="s">
        <v>18</v>
      </c>
      <c r="B16" s="8"/>
      <c r="C16" s="8"/>
      <c r="D16" s="8"/>
      <c r="E16" s="8"/>
      <c r="H16" s="2" t="s">
        <v>20</v>
      </c>
      <c r="I16" s="2" t="s">
        <v>19</v>
      </c>
    </row>
    <row r="17" spans="1:9" ht="30.75" customHeight="1" x14ac:dyDescent="0.25">
      <c r="A17" s="6" t="s">
        <v>22</v>
      </c>
      <c r="B17" s="6"/>
      <c r="C17" s="6"/>
      <c r="D17" s="6"/>
      <c r="E17" s="6"/>
      <c r="F17" s="7"/>
      <c r="G17" s="7"/>
      <c r="H17" s="3">
        <f>H10+H11+H9/2+H2</f>
        <v>0.69914966666666667</v>
      </c>
      <c r="I17" s="5" t="s">
        <v>24</v>
      </c>
    </row>
    <row r="18" spans="1:9" ht="30" customHeight="1" x14ac:dyDescent="0.25">
      <c r="A18" s="6" t="s">
        <v>15</v>
      </c>
      <c r="B18" s="6"/>
      <c r="C18" s="6"/>
      <c r="D18" s="6"/>
      <c r="E18" s="6"/>
      <c r="I18" s="5"/>
    </row>
    <row r="19" spans="1:9" ht="30.75" customHeight="1" x14ac:dyDescent="0.25">
      <c r="A19" s="6" t="s">
        <v>16</v>
      </c>
      <c r="B19" s="6"/>
      <c r="C19" s="6"/>
      <c r="D19" s="6"/>
      <c r="E19" s="6"/>
      <c r="H19" s="3">
        <f>H9/2+H4</f>
        <v>0.51571166666666668</v>
      </c>
      <c r="I19" s="5"/>
    </row>
    <row r="21" spans="1:9" ht="30.75" customHeight="1" x14ac:dyDescent="0.25">
      <c r="A21" s="6" t="s">
        <v>17</v>
      </c>
      <c r="B21" s="6"/>
      <c r="C21" s="6"/>
      <c r="D21" s="6"/>
      <c r="E21" s="6"/>
      <c r="H21" s="3">
        <f>H5+H6+H7+H8</f>
        <v>1.0874416666666669</v>
      </c>
      <c r="I21" t="s">
        <v>25</v>
      </c>
    </row>
    <row r="23" spans="1:9" x14ac:dyDescent="0.25">
      <c r="A23" t="s">
        <v>21</v>
      </c>
    </row>
  </sheetData>
  <mergeCells count="6">
    <mergeCell ref="I17:I19"/>
    <mergeCell ref="A17:E17"/>
    <mergeCell ref="A18:E18"/>
    <mergeCell ref="A19:E19"/>
    <mergeCell ref="A21:E21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James D.</dc:creator>
  <cp:lastModifiedBy>Hughes, James D.</cp:lastModifiedBy>
  <dcterms:created xsi:type="dcterms:W3CDTF">2024-03-26T18:54:29Z</dcterms:created>
  <dcterms:modified xsi:type="dcterms:W3CDTF">2024-03-27T01:32:43Z</dcterms:modified>
</cp:coreProperties>
</file>