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7" i="1" l="1"/>
  <c r="N67" i="1"/>
  <c r="O67" i="1"/>
  <c r="B68" i="1"/>
  <c r="C68" i="1"/>
  <c r="D68" i="1" s="1"/>
  <c r="L68" i="1"/>
  <c r="M68" i="1"/>
  <c r="N68" i="1"/>
  <c r="O68" i="1"/>
  <c r="B69" i="1"/>
  <c r="C69" i="1"/>
  <c r="D69" i="1"/>
  <c r="F69" i="1" s="1"/>
  <c r="G69" i="1" s="1"/>
  <c r="E69" i="1"/>
  <c r="H69" i="1"/>
  <c r="I69" i="1"/>
  <c r="L69" i="1"/>
  <c r="M69" i="1"/>
  <c r="N69" i="1"/>
  <c r="O69" i="1"/>
  <c r="B70" i="1"/>
  <c r="N70" i="1"/>
  <c r="O70" i="1"/>
  <c r="B71" i="1"/>
  <c r="C71" i="1"/>
  <c r="D71" i="1"/>
  <c r="F71" i="1" s="1"/>
  <c r="G71" i="1" s="1"/>
  <c r="E71" i="1"/>
  <c r="L71" i="1"/>
  <c r="M71" i="1"/>
  <c r="N71" i="1"/>
  <c r="O71" i="1"/>
  <c r="B72" i="1"/>
  <c r="C72" i="1"/>
  <c r="D72" i="1" s="1"/>
  <c r="L72" i="1"/>
  <c r="M72" i="1"/>
  <c r="N72" i="1"/>
  <c r="O72" i="1"/>
  <c r="B73" i="1"/>
  <c r="C73" i="1"/>
  <c r="D73" i="1"/>
  <c r="F73" i="1" s="1"/>
  <c r="G73" i="1" s="1"/>
  <c r="E73" i="1"/>
  <c r="H73" i="1"/>
  <c r="I73" i="1"/>
  <c r="L73" i="1"/>
  <c r="M73" i="1"/>
  <c r="N73" i="1"/>
  <c r="O73" i="1"/>
  <c r="B74" i="1"/>
  <c r="C74" i="1"/>
  <c r="D74" i="1" s="1"/>
  <c r="L74" i="1"/>
  <c r="M74" i="1"/>
  <c r="N74" i="1"/>
  <c r="O74" i="1"/>
  <c r="B75" i="1"/>
  <c r="N75" i="1"/>
  <c r="O75" i="1"/>
  <c r="B54" i="1"/>
  <c r="N54" i="1"/>
  <c r="O54" i="1"/>
  <c r="B55" i="1"/>
  <c r="C55" i="1"/>
  <c r="D55" i="1" s="1"/>
  <c r="L55" i="1"/>
  <c r="M55" i="1"/>
  <c r="N55" i="1"/>
  <c r="O55" i="1"/>
  <c r="B56" i="1"/>
  <c r="C56" i="1"/>
  <c r="D56" i="1"/>
  <c r="F56" i="1" s="1"/>
  <c r="G56" i="1" s="1"/>
  <c r="E56" i="1"/>
  <c r="H56" i="1"/>
  <c r="I56" i="1"/>
  <c r="L56" i="1"/>
  <c r="M56" i="1"/>
  <c r="N56" i="1"/>
  <c r="O56" i="1"/>
  <c r="B57" i="1"/>
  <c r="N57" i="1"/>
  <c r="O57" i="1"/>
  <c r="B58" i="1"/>
  <c r="C58" i="1"/>
  <c r="D58" i="1"/>
  <c r="F58" i="1" s="1"/>
  <c r="G58" i="1" s="1"/>
  <c r="E58" i="1"/>
  <c r="H58" i="1"/>
  <c r="I58" i="1"/>
  <c r="L58" i="1"/>
  <c r="M58" i="1"/>
  <c r="N58" i="1"/>
  <c r="O58" i="1"/>
  <c r="B59" i="1"/>
  <c r="C59" i="1"/>
  <c r="D59" i="1" s="1"/>
  <c r="L59" i="1"/>
  <c r="M59" i="1"/>
  <c r="N59" i="1"/>
  <c r="O59" i="1"/>
  <c r="B60" i="1"/>
  <c r="C60" i="1"/>
  <c r="D60" i="1"/>
  <c r="F60" i="1" s="1"/>
  <c r="G60" i="1" s="1"/>
  <c r="E60" i="1"/>
  <c r="H60" i="1"/>
  <c r="I60" i="1"/>
  <c r="L60" i="1"/>
  <c r="M60" i="1"/>
  <c r="N60" i="1"/>
  <c r="O60" i="1"/>
  <c r="B61" i="1"/>
  <c r="C61" i="1"/>
  <c r="D61" i="1" s="1"/>
  <c r="L61" i="1"/>
  <c r="M61" i="1"/>
  <c r="N61" i="1"/>
  <c r="O61" i="1"/>
  <c r="B62" i="1"/>
  <c r="N62" i="1"/>
  <c r="O62" i="1"/>
  <c r="B28" i="1"/>
  <c r="N28" i="1"/>
  <c r="O28" i="1"/>
  <c r="B29" i="1"/>
  <c r="C29" i="1"/>
  <c r="D29" i="1" s="1"/>
  <c r="L29" i="1"/>
  <c r="M29" i="1"/>
  <c r="N29" i="1"/>
  <c r="O29" i="1"/>
  <c r="B30" i="1"/>
  <c r="C30" i="1"/>
  <c r="D30" i="1"/>
  <c r="F30" i="1" s="1"/>
  <c r="G30" i="1" s="1"/>
  <c r="E30" i="1"/>
  <c r="H30" i="1"/>
  <c r="I30" i="1"/>
  <c r="L30" i="1"/>
  <c r="M30" i="1"/>
  <c r="N30" i="1"/>
  <c r="O30" i="1"/>
  <c r="B31" i="1"/>
  <c r="N31" i="1"/>
  <c r="O31" i="1"/>
  <c r="B32" i="1"/>
  <c r="C32" i="1"/>
  <c r="D32" i="1"/>
  <c r="F32" i="1" s="1"/>
  <c r="G32" i="1" s="1"/>
  <c r="E32" i="1"/>
  <c r="H32" i="1"/>
  <c r="I32" i="1"/>
  <c r="L32" i="1"/>
  <c r="M32" i="1"/>
  <c r="N32" i="1"/>
  <c r="O32" i="1"/>
  <c r="B33" i="1"/>
  <c r="C33" i="1"/>
  <c r="D33" i="1" s="1"/>
  <c r="L33" i="1"/>
  <c r="M33" i="1"/>
  <c r="N33" i="1"/>
  <c r="O33" i="1"/>
  <c r="B34" i="1"/>
  <c r="C34" i="1"/>
  <c r="D34" i="1"/>
  <c r="F34" i="1" s="1"/>
  <c r="G34" i="1" s="1"/>
  <c r="E34" i="1"/>
  <c r="H34" i="1"/>
  <c r="I34" i="1"/>
  <c r="L34" i="1"/>
  <c r="M34" i="1"/>
  <c r="N34" i="1"/>
  <c r="O34" i="1"/>
  <c r="B35" i="1"/>
  <c r="C35" i="1"/>
  <c r="D35" i="1" s="1"/>
  <c r="L35" i="1"/>
  <c r="M35" i="1"/>
  <c r="N35" i="1"/>
  <c r="O35" i="1"/>
  <c r="B36" i="1"/>
  <c r="N36" i="1"/>
  <c r="O36" i="1"/>
  <c r="B41" i="1"/>
  <c r="N41" i="1"/>
  <c r="O41" i="1"/>
  <c r="B42" i="1"/>
  <c r="C42" i="1"/>
  <c r="D42" i="1" s="1"/>
  <c r="L42" i="1"/>
  <c r="M42" i="1"/>
  <c r="N42" i="1"/>
  <c r="O42" i="1"/>
  <c r="B43" i="1"/>
  <c r="C43" i="1"/>
  <c r="D43" i="1"/>
  <c r="F43" i="1" s="1"/>
  <c r="G43" i="1" s="1"/>
  <c r="E43" i="1"/>
  <c r="H43" i="1"/>
  <c r="I43" i="1"/>
  <c r="L43" i="1"/>
  <c r="M43" i="1"/>
  <c r="N43" i="1"/>
  <c r="O43" i="1"/>
  <c r="B44" i="1"/>
  <c r="N44" i="1"/>
  <c r="O44" i="1"/>
  <c r="B45" i="1"/>
  <c r="C45" i="1"/>
  <c r="D45" i="1"/>
  <c r="F45" i="1" s="1"/>
  <c r="G45" i="1" s="1"/>
  <c r="E45" i="1"/>
  <c r="H45" i="1"/>
  <c r="I45" i="1"/>
  <c r="L45" i="1"/>
  <c r="M45" i="1"/>
  <c r="N45" i="1"/>
  <c r="O45" i="1"/>
  <c r="B46" i="1"/>
  <c r="C46" i="1"/>
  <c r="D46" i="1" s="1"/>
  <c r="L46" i="1"/>
  <c r="M46" i="1"/>
  <c r="N46" i="1"/>
  <c r="O46" i="1"/>
  <c r="B47" i="1"/>
  <c r="C47" i="1"/>
  <c r="D47" i="1"/>
  <c r="F47" i="1" s="1"/>
  <c r="G47" i="1" s="1"/>
  <c r="E47" i="1"/>
  <c r="H47" i="1"/>
  <c r="I47" i="1"/>
  <c r="L47" i="1"/>
  <c r="M47" i="1"/>
  <c r="N47" i="1"/>
  <c r="O47" i="1"/>
  <c r="B48" i="1"/>
  <c r="C48" i="1"/>
  <c r="D48" i="1" s="1"/>
  <c r="L48" i="1"/>
  <c r="M48" i="1"/>
  <c r="N48" i="1"/>
  <c r="O48" i="1"/>
  <c r="B49" i="1"/>
  <c r="N49" i="1"/>
  <c r="O49" i="1"/>
  <c r="H68" i="1" l="1"/>
  <c r="I68" i="1" s="1"/>
  <c r="E68" i="1"/>
  <c r="F68" i="1"/>
  <c r="G68" i="1" s="1"/>
  <c r="J68" i="1"/>
  <c r="K68" i="1" s="1"/>
  <c r="H74" i="1"/>
  <c r="I74" i="1" s="1"/>
  <c r="E74" i="1"/>
  <c r="F74" i="1"/>
  <c r="G74" i="1" s="1"/>
  <c r="J74" i="1"/>
  <c r="K74" i="1" s="1"/>
  <c r="H72" i="1"/>
  <c r="I72" i="1" s="1"/>
  <c r="E72" i="1"/>
  <c r="F72" i="1"/>
  <c r="G72" i="1" s="1"/>
  <c r="J72" i="1"/>
  <c r="K72" i="1" s="1"/>
  <c r="H71" i="1"/>
  <c r="I71" i="1" s="1"/>
  <c r="J73" i="1"/>
  <c r="K73" i="1" s="1"/>
  <c r="J71" i="1"/>
  <c r="K71" i="1" s="1"/>
  <c r="J69" i="1"/>
  <c r="K69" i="1" s="1"/>
  <c r="H61" i="1"/>
  <c r="I61" i="1" s="1"/>
  <c r="E61" i="1"/>
  <c r="J61" i="1"/>
  <c r="K61" i="1" s="1"/>
  <c r="F61" i="1"/>
  <c r="G61" i="1" s="1"/>
  <c r="H59" i="1"/>
  <c r="I59" i="1" s="1"/>
  <c r="E59" i="1"/>
  <c r="F59" i="1"/>
  <c r="G59" i="1" s="1"/>
  <c r="J59" i="1"/>
  <c r="K59" i="1" s="1"/>
  <c r="H55" i="1"/>
  <c r="I55" i="1" s="1"/>
  <c r="E55" i="1"/>
  <c r="F55" i="1"/>
  <c r="G55" i="1" s="1"/>
  <c r="J55" i="1"/>
  <c r="K55" i="1" s="1"/>
  <c r="J60" i="1"/>
  <c r="K60" i="1" s="1"/>
  <c r="J58" i="1"/>
  <c r="K58" i="1" s="1"/>
  <c r="J56" i="1"/>
  <c r="K56" i="1" s="1"/>
  <c r="H35" i="1"/>
  <c r="I35" i="1" s="1"/>
  <c r="E35" i="1"/>
  <c r="F35" i="1"/>
  <c r="G35" i="1" s="1"/>
  <c r="J35" i="1"/>
  <c r="K35" i="1" s="1"/>
  <c r="H33" i="1"/>
  <c r="I33" i="1" s="1"/>
  <c r="E33" i="1"/>
  <c r="F33" i="1"/>
  <c r="G33" i="1" s="1"/>
  <c r="J33" i="1"/>
  <c r="K33" i="1" s="1"/>
  <c r="H29" i="1"/>
  <c r="I29" i="1" s="1"/>
  <c r="E29" i="1"/>
  <c r="F29" i="1"/>
  <c r="G29" i="1" s="1"/>
  <c r="J29" i="1"/>
  <c r="K29" i="1" s="1"/>
  <c r="J34" i="1"/>
  <c r="K34" i="1" s="1"/>
  <c r="J32" i="1"/>
  <c r="K32" i="1" s="1"/>
  <c r="J30" i="1"/>
  <c r="K30" i="1" s="1"/>
  <c r="H48" i="1"/>
  <c r="I48" i="1" s="1"/>
  <c r="E48" i="1"/>
  <c r="F48" i="1"/>
  <c r="G48" i="1" s="1"/>
  <c r="J48" i="1"/>
  <c r="K48" i="1" s="1"/>
  <c r="H46" i="1"/>
  <c r="I46" i="1" s="1"/>
  <c r="E46" i="1"/>
  <c r="F46" i="1"/>
  <c r="G46" i="1" s="1"/>
  <c r="J46" i="1"/>
  <c r="K46" i="1" s="1"/>
  <c r="H42" i="1"/>
  <c r="I42" i="1" s="1"/>
  <c r="E42" i="1"/>
  <c r="F42" i="1"/>
  <c r="G42" i="1" s="1"/>
  <c r="J42" i="1"/>
  <c r="K42" i="1" s="1"/>
  <c r="J47" i="1"/>
  <c r="K47" i="1" s="1"/>
  <c r="J45" i="1"/>
  <c r="K45" i="1" s="1"/>
  <c r="J43" i="1"/>
  <c r="K43" i="1" s="1"/>
  <c r="L23" i="1"/>
  <c r="L22" i="1"/>
  <c r="K23" i="1" l="1"/>
  <c r="L36" i="1" s="1"/>
  <c r="K22" i="1"/>
  <c r="J23" i="1"/>
  <c r="J22" i="1"/>
  <c r="M23" i="1"/>
  <c r="N23" i="1" s="1"/>
  <c r="M22" i="1"/>
  <c r="N22" i="1" s="1"/>
  <c r="J14" i="1"/>
  <c r="M15" i="1"/>
  <c r="K16" i="1"/>
  <c r="L17" i="1"/>
  <c r="K19" i="1"/>
  <c r="K20" i="1"/>
  <c r="C49" i="1" l="1"/>
  <c r="D49" i="1" s="1"/>
  <c r="M36" i="1"/>
  <c r="L49" i="1"/>
  <c r="M49" i="1" s="1"/>
  <c r="C75" i="1"/>
  <c r="D75" i="1" s="1"/>
  <c r="C62" i="1"/>
  <c r="D62" i="1" s="1"/>
  <c r="C36" i="1"/>
  <c r="D36" i="1" s="1"/>
  <c r="L75" i="1"/>
  <c r="L62" i="1"/>
  <c r="M62" i="1" s="1"/>
  <c r="M17" i="1"/>
  <c r="M16" i="1"/>
  <c r="J16" i="1"/>
  <c r="L16" i="1"/>
  <c r="J20" i="1"/>
  <c r="M20" i="1"/>
  <c r="L20" i="1"/>
  <c r="N20" i="1" s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F75" i="1" l="1"/>
  <c r="G75" i="1" s="1"/>
  <c r="E75" i="1"/>
  <c r="H75" i="1"/>
  <c r="I75" i="1" s="1"/>
  <c r="J75" i="1"/>
  <c r="K75" i="1" s="1"/>
  <c r="F36" i="1"/>
  <c r="G36" i="1" s="1"/>
  <c r="E36" i="1"/>
  <c r="H36" i="1"/>
  <c r="I36" i="1" s="1"/>
  <c r="J36" i="1"/>
  <c r="K36" i="1" s="1"/>
  <c r="F62" i="1"/>
  <c r="G62" i="1" s="1"/>
  <c r="E62" i="1"/>
  <c r="M75" i="1" s="1"/>
  <c r="H62" i="1"/>
  <c r="I62" i="1" s="1"/>
  <c r="J62" i="1"/>
  <c r="K62" i="1" s="1"/>
  <c r="F49" i="1"/>
  <c r="G49" i="1" s="1"/>
  <c r="E49" i="1"/>
  <c r="H49" i="1"/>
  <c r="I49" i="1" s="1"/>
  <c r="J49" i="1"/>
  <c r="K49" i="1" s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41" i="1" l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K28" i="1" s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B53" i="1" l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21" i="1" l="1"/>
</calcChain>
</file>

<file path=xl/sharedStrings.xml><?xml version="1.0" encoding="utf-8"?>
<sst xmlns="http://schemas.openxmlformats.org/spreadsheetml/2006/main" count="140" uniqueCount="48">
  <si>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</si>
  <si>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</si>
  <si>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</si>
  <si>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</si>
  <si>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</si>
  <si>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</si>
  <si>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</si>
  <si>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</si>
  <si>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</si>
  <si>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</si>
  <si>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</si>
  <si>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</si>
  <si>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</si>
  <si>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</si>
  <si>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</si>
  <si>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</si>
  <si>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</si>
  <si>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</si>
  <si>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</si>
  <si>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</si>
  <si>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</si>
  <si>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</si>
  <si>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</si>
  <si>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</si>
  <si>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</si>
  <si>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</si>
  <si>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</si>
  <si>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</si>
  <si>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</si>
  <si>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</si>
  <si>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</si>
  <si>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</si>
  <si>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</si>
  <si>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</si>
  <si>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</si>
  <si>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</si>
  <si>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</si>
  <si>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</si>
  <si>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church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</si>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</sst>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4" zoomScale="115" zoomScaleNormal="115" workbookViewId="0">
      <selection activeCell="Q34" sqref="Q34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29" t="s">
        <v>0</v>
      </c>
      <c r="E12" s="29"/>
      <c r="F12" s="23" t="s">
        <v>6</v>
      </c>
      <c r="G12" s="25"/>
      <c r="H12" s="25"/>
      <c r="I12" s="24"/>
      <c r="J12" s="26" t="s">
        <v>18</v>
      </c>
      <c r="K12" s="27"/>
      <c r="L12" s="27"/>
      <c r="M12" s="28"/>
      <c r="N12" s="1" t="s">
        <v>19</v>
      </c>
    </row>
    <row r="13" spans="2:19" x14ac:dyDescent="0.25">
      <c r="B13" s="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</row>
    <row r="14" spans="2:19" x14ac:dyDescent="0.25">
      <c r="B14" s="1" t="s">
        <v>38</v>
      </c>
      <c r="C14" s="1">
        <v>1</v>
      </c>
      <c r="D14" s="1"/>
      <c r="E14" s="4">
        <v>1.49</v>
      </c>
      <c r="F14" s="3">
        <v>1</v>
      </c>
      <c r="G14" s="3">
        <v>0</v>
      </c>
      <c r="H14" s="3">
        <v>0</v>
      </c>
      <c r="I14" s="3">
        <v>0</v>
      </c>
      <c r="J14" s="1">
        <f>$E14*F14</f>
        <v>1.49</v>
      </c>
      <c r="K14" s="1">
        <f t="shared" ref="K14:M21" si="0">$E14*G14</f>
        <v>0</v>
      </c>
      <c r="L14" s="1">
        <f t="shared" si="0"/>
        <v>0</v>
      </c>
      <c r="M14" s="1">
        <f t="shared" si="0"/>
        <v>0</v>
      </c>
      <c r="N14" s="4">
        <f>SUM(J14:M14)</f>
        <v>1.49</v>
      </c>
    </row>
    <row r="15" spans="2:19" x14ac:dyDescent="0.25">
      <c r="B15" s="1" t="s">
        <v>39</v>
      </c>
      <c r="C15" s="1">
        <v>1</v>
      </c>
      <c r="D15" s="1"/>
      <c r="E15" s="4">
        <v>1.0172000000000001</v>
      </c>
      <c r="F15" s="3">
        <v>0</v>
      </c>
      <c r="G15" s="3">
        <v>0</v>
      </c>
      <c r="H15" s="3">
        <v>0.1</v>
      </c>
      <c r="I15" s="3">
        <v>0.9</v>
      </c>
      <c r="J15" s="1">
        <f t="shared" ref="J15:J21" si="1">$E15*F15</f>
        <v>0</v>
      </c>
      <c r="K15" s="1">
        <f t="shared" si="0"/>
        <v>0</v>
      </c>
      <c r="L15" s="1">
        <f t="shared" si="0"/>
        <v>0.10172000000000002</v>
      </c>
      <c r="M15" s="1">
        <f t="shared" si="0"/>
        <v>0.91548000000000007</v>
      </c>
      <c r="N15" s="4">
        <f t="shared" ref="N15:N23" si="2">SUM(J15:M15)</f>
        <v>1.0172000000000001</v>
      </c>
    </row>
    <row r="16" spans="2:19" x14ac:dyDescent="0.25">
      <c r="B16" s="1" t="s">
        <v>40</v>
      </c>
      <c r="C16" s="1">
        <v>1</v>
      </c>
      <c r="D16" s="1"/>
      <c r="E16" s="4">
        <v>0.73</v>
      </c>
      <c r="F16" s="3">
        <v>0</v>
      </c>
      <c r="G16" s="3">
        <v>0</v>
      </c>
      <c r="H16" s="3">
        <v>0.1</v>
      </c>
      <c r="I16" s="3">
        <v>0.9</v>
      </c>
      <c r="J16" s="1">
        <f t="shared" si="1"/>
        <v>0</v>
      </c>
      <c r="K16" s="1">
        <f t="shared" si="0"/>
        <v>0</v>
      </c>
      <c r="L16" s="1">
        <f t="shared" si="0"/>
        <v>7.2999999999999995E-2</v>
      </c>
      <c r="M16" s="1">
        <f t="shared" si="0"/>
        <v>0.65700000000000003</v>
      </c>
      <c r="N16" s="4">
        <f t="shared" si="2"/>
        <v>0.73</v>
      </c>
    </row>
    <row r="17" spans="2:21" x14ac:dyDescent="0.25">
      <c r="B17" s="1" t="s">
        <v>41</v>
      </c>
      <c r="C17" s="1">
        <v>1</v>
      </c>
      <c r="D17" s="1"/>
      <c r="E17" s="4">
        <v>0.9</v>
      </c>
      <c r="F17" s="3">
        <v>0</v>
      </c>
      <c r="G17" s="3">
        <v>0</v>
      </c>
      <c r="H17" s="3">
        <v>0.1</v>
      </c>
      <c r="I17" s="3">
        <v>0.9</v>
      </c>
      <c r="J17" s="1">
        <f t="shared" si="1"/>
        <v>0</v>
      </c>
      <c r="K17" s="1">
        <f t="shared" si="0"/>
        <v>0</v>
      </c>
      <c r="L17" s="1">
        <f t="shared" si="0"/>
        <v>9.0000000000000011E-2</v>
      </c>
      <c r="M17" s="1">
        <f t="shared" si="0"/>
        <v>0.81</v>
      </c>
      <c r="N17" s="4">
        <f t="shared" si="2"/>
        <v>0.9</v>
      </c>
    </row>
    <row r="18" spans="2:21" x14ac:dyDescent="0.25">
      <c r="B18" s="1" t="s">
        <v>42</v>
      </c>
      <c r="C18" s="1">
        <v>1</v>
      </c>
      <c r="D18" s="1"/>
      <c r="E18" s="4">
        <v>1</v>
      </c>
      <c r="F18" s="3">
        <v>0</v>
      </c>
      <c r="G18" s="3">
        <v>0</v>
      </c>
      <c r="H18" s="3">
        <v>0.1</v>
      </c>
      <c r="I18" s="3">
        <v>0.9</v>
      </c>
      <c r="J18" s="1">
        <f t="shared" si="1"/>
        <v>0</v>
      </c>
      <c r="K18" s="1">
        <f t="shared" si="0"/>
        <v>0</v>
      </c>
      <c r="L18" s="1">
        <f t="shared" si="0"/>
        <v>0.1</v>
      </c>
      <c r="M18" s="1">
        <f t="shared" si="0"/>
        <v>0.9</v>
      </c>
      <c r="N18" s="4">
        <f t="shared" si="2"/>
        <v>1</v>
      </c>
    </row>
    <row r="19" spans="2:21" x14ac:dyDescent="0.25">
      <c r="B19" s="1" t="s">
        <v>43</v>
      </c>
      <c r="C19" s="1">
        <v>1</v>
      </c>
      <c r="D19" s="1"/>
      <c r="E19" s="4">
        <v>0.7</v>
      </c>
      <c r="F19" s="3">
        <v>0</v>
      </c>
      <c r="G19" s="3">
        <v>0</v>
      </c>
      <c r="H19" s="3">
        <v>0.1</v>
      </c>
      <c r="I19" s="3">
        <v>0.9</v>
      </c>
      <c r="J19" s="1">
        <f t="shared" si="1"/>
        <v>0</v>
      </c>
      <c r="K19" s="1">
        <f t="shared" si="0"/>
        <v>0</v>
      </c>
      <c r="L19" s="1">
        <f t="shared" si="0"/>
        <v>6.9999999999999993E-2</v>
      </c>
      <c r="M19" s="1">
        <f t="shared" si="0"/>
        <v>0.63</v>
      </c>
      <c r="N19" s="4">
        <f t="shared" si="2"/>
        <v>0.7</v>
      </c>
    </row>
    <row r="20" spans="2:21" x14ac:dyDescent="0.25">
      <c r="B20" s="1" t="s">
        <v>44</v>
      </c>
      <c r="C20" s="1">
        <v>1</v>
      </c>
      <c r="D20" s="1"/>
      <c r="E20" s="4">
        <v>1.1599999999999999</v>
      </c>
      <c r="F20" s="3">
        <v>0</v>
      </c>
      <c r="G20" s="3">
        <v>0</v>
      </c>
      <c r="H20" s="3">
        <v>0.1</v>
      </c>
      <c r="I20" s="3">
        <v>0.9</v>
      </c>
      <c r="J20" s="1">
        <f t="shared" si="1"/>
        <v>0</v>
      </c>
      <c r="K20" s="1">
        <f t="shared" si="0"/>
        <v>0</v>
      </c>
      <c r="L20" s="1">
        <f t="shared" si="0"/>
        <v>0.11599999999999999</v>
      </c>
      <c r="M20" s="1">
        <f t="shared" si="0"/>
        <v>1.044</v>
      </c>
      <c r="N20" s="4">
        <f t="shared" si="2"/>
        <v>1.1600000000000001</v>
      </c>
    </row>
    <row r="21" spans="2:21" x14ac:dyDescent="0.25">
      <c r="B21" s="1" t="s">
        <v>45</v>
      </c>
      <c r="C21" s="1">
        <v>1</v>
      </c>
      <c r="D21" s="1"/>
      <c r="E21" s="4">
        <v>1.35</v>
      </c>
      <c r="F21" s="3">
        <v>0</v>
      </c>
      <c r="G21" s="3">
        <v>0</v>
      </c>
      <c r="H21" s="3">
        <v>0.1</v>
      </c>
      <c r="I21" s="3">
        <v>0.9</v>
      </c>
      <c r="J21" s="1">
        <f t="shared" si="1"/>
        <v>0</v>
      </c>
      <c r="K21" s="1">
        <f t="shared" si="0"/>
        <v>0</v>
      </c>
      <c r="L21" s="1">
        <f t="shared" si="0"/>
        <v>0.13500000000000001</v>
      </c>
      <c r="M21" s="1">
        <f t="shared" si="0"/>
        <v>1.2150000000000001</v>
      </c>
      <c r="N21" s="4">
        <f t="shared" si="2"/>
        <v>1.35</v>
      </c>
    </row>
    <row r="22" spans="2:21" x14ac:dyDescent="0.25">
      <c r="B22" s="1" t="s">
        <v>46</v>
      </c>
      <c r="C22" s="1">
        <v>1</v>
      </c>
      <c r="D22" s="5"/>
      <c r="E22" s="21">
        <v>7.23</v>
      </c>
      <c r="F22" s="3">
        <v>0</v>
      </c>
      <c r="G22" s="3">
        <v>0</v>
      </c>
      <c r="H22" s="3">
        <v>0.1</v>
      </c>
      <c r="I22" s="3">
        <v>0.9</v>
      </c>
      <c r="J22" s="1">
        <f t="shared" ref="J22:J23" si="3">$E22*F22</f>
        <v>0</v>
      </c>
      <c r="K22" s="1">
        <f t="shared" ref="K22:K23" si="4">$E22*G22</f>
        <v>0</v>
      </c>
      <c r="L22" s="1">
        <f t="shared" ref="L22:L23" si="5">$E22*H22</f>
        <v>0.72300000000000009</v>
      </c>
      <c r="M22" s="1">
        <f t="shared" ref="M22:M23" si="6">$E22*I22</f>
        <v>6.5070000000000006</v>
      </c>
      <c r="N22" s="4">
        <f t="shared" si="2"/>
        <v>7.23</v>
      </c>
      <c r="P22" s="7"/>
      <c r="Q22" s="7"/>
      <c r="R22" s="7"/>
      <c r="S22" s="7"/>
      <c r="T22" s="7"/>
    </row>
    <row r="23" spans="2:21" x14ac:dyDescent="0.25">
      <c r="B23" s="1" t="s">
        <v>47</v>
      </c>
      <c r="C23" s="1">
        <v>1</v>
      </c>
      <c r="D23" s="5"/>
      <c r="E23" s="21">
        <v>7</v>
      </c>
      <c r="F23" s="3">
        <v>0</v>
      </c>
      <c r="G23" s="3">
        <v>0</v>
      </c>
      <c r="H23" s="3">
        <v>0.1</v>
      </c>
      <c r="I23" s="3">
        <v>0.9</v>
      </c>
      <c r="J23" s="1">
        <f t="shared" si="3"/>
        <v>0</v>
      </c>
      <c r="K23" s="1">
        <f t="shared" si="4"/>
        <v>0</v>
      </c>
      <c r="L23" s="1">
        <f t="shared" si="5"/>
        <v>0.70000000000000007</v>
      </c>
      <c r="M23" s="1">
        <f t="shared" si="6"/>
        <v>6.3</v>
      </c>
      <c r="N23" s="4">
        <f t="shared" si="2"/>
        <v>7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29" t="s">
        <v>27</v>
      </c>
      <c r="E25" s="29"/>
      <c r="F25" s="23" t="s">
        <v>28</v>
      </c>
      <c r="G25" s="24"/>
      <c r="H25" s="23" t="s">
        <v>29</v>
      </c>
      <c r="I25" s="24"/>
      <c r="J25" s="29" t="s">
        <v>30</v>
      </c>
      <c r="K25" s="29"/>
      <c r="L25" s="10" t="s">
        <v>31</v>
      </c>
      <c r="M25" s="10" t="s">
        <v>22</v>
      </c>
      <c r="N25" s="23" t="s">
        <v>32</v>
      </c>
      <c r="O25" s="24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2"/>
    </row>
    <row r="27" spans="2:21" x14ac:dyDescent="0.25">
      <c r="B27" s="11" t="str">
        <f t="shared" ref="B27:B36" si="7">B14</f>
        <v>church</v>
      </c>
      <c r="C27" s="13">
        <f t="shared" ref="C27" si="8">($J$6*J14+$K$6*K14+$L$6*L14+$M$6*M14)/E14</f>
        <v>0.44</v>
      </c>
      <c r="D27" s="14">
        <f t="shared" ref="D27:D36" si="9">E14*C27/12</f>
        <v>5.4633333333333332E-2</v>
      </c>
      <c r="E27" s="15">
        <f>D27*43560</f>
        <v>2379.828</v>
      </c>
      <c r="F27" s="14">
        <f t="shared" ref="F27" si="10">D27+M14*($E$5-$D$5)/12</f>
        <v>5.4633333333333332E-2</v>
      </c>
      <c r="G27" s="15">
        <f>F27*43560</f>
        <v>2379.828</v>
      </c>
      <c r="H27" s="14">
        <f t="shared" ref="H27" si="11">D27+M14*($F$5-$D$5)/12</f>
        <v>5.4633333333333332E-2</v>
      </c>
      <c r="I27" s="15">
        <f>H27*43560</f>
        <v>2379.828</v>
      </c>
      <c r="J27" s="14">
        <f t="shared" ref="J27" si="12">D27+M14*($G$5-$D$5)/12</f>
        <v>5.4633333333333332E-2</v>
      </c>
      <c r="K27" s="15">
        <f>J27*43560</f>
        <v>2379.828</v>
      </c>
      <c r="L27" s="13">
        <f t="shared" ref="L27" si="13">J14*P$6+K14*Q$6+L14*R$6+M14*S$6</f>
        <v>1.9221000000000001</v>
      </c>
      <c r="M27" s="13">
        <f t="shared" ref="M27" si="14">L27/E14</f>
        <v>1.29</v>
      </c>
      <c r="N27" s="14">
        <f t="shared" ref="N27:N36" si="15">M14*(0.44-0.1)/12</f>
        <v>0</v>
      </c>
      <c r="O27" s="15">
        <f>N27*43560</f>
        <v>0</v>
      </c>
      <c r="Q27" s="7"/>
    </row>
    <row r="28" spans="2:21" x14ac:dyDescent="0.25">
      <c r="B28" s="11" t="str">
        <f t="shared" si="7"/>
        <v>lot 1</v>
      </c>
      <c r="C28" s="13">
        <f t="shared" ref="C28:C36" si="16">($J$6*J15+$K$6*K15+$L$6*L15+$M$6*M15)/E15</f>
        <v>1.8720000000000001</v>
      </c>
      <c r="D28" s="14">
        <f t="shared" si="9"/>
        <v>0.15868320000000002</v>
      </c>
      <c r="E28" s="15">
        <f t="shared" ref="E28:E36" si="17">D28*43560</f>
        <v>6912.2401920000011</v>
      </c>
      <c r="F28" s="14">
        <f t="shared" ref="F28:F36" si="18">D28+M15*($E$5-$D$5)/12</f>
        <v>0.19377660000000002</v>
      </c>
      <c r="G28" s="15">
        <f t="shared" ref="G28:G36" si="19">F28*43560</f>
        <v>8440.9086960000004</v>
      </c>
      <c r="H28" s="14">
        <f t="shared" ref="H28:H36" si="20">D28+M15*($F$5-$D$5)/12</f>
        <v>0.22887000000000002</v>
      </c>
      <c r="I28" s="15">
        <f t="shared" ref="I28:I36" si="21">H28*43560</f>
        <v>9969.5772000000015</v>
      </c>
      <c r="J28" s="14">
        <f t="shared" ref="J28:J36" si="22">D28+M15*($G$5-$D$5)/12</f>
        <v>0.2708295</v>
      </c>
      <c r="K28" s="15">
        <f t="shared" ref="K28:K36" si="23">J28*43560</f>
        <v>11797.33302</v>
      </c>
      <c r="L28" s="13">
        <f t="shared" ref="L28:L36" si="24">J15*P$6+K15*Q$6+L15*R$6+M15*S$6</f>
        <v>4.2925840000000006</v>
      </c>
      <c r="M28" s="13">
        <f t="shared" ref="M28:M36" si="25">L28/E15</f>
        <v>4.22</v>
      </c>
      <c r="N28" s="14">
        <f t="shared" si="15"/>
        <v>2.5938600000000003E-2</v>
      </c>
      <c r="O28" s="15">
        <f t="shared" ref="O28:O36" si="26">N28*43560</f>
        <v>1129.8854160000001</v>
      </c>
      <c r="Q28" s="8"/>
    </row>
    <row r="29" spans="2:21" x14ac:dyDescent="0.25">
      <c r="B29" s="11" t="str">
        <f t="shared" si="7"/>
        <v>lot 2</v>
      </c>
      <c r="C29" s="13">
        <f t="shared" si="16"/>
        <v>1.8720000000000001</v>
      </c>
      <c r="D29" s="14">
        <f t="shared" si="9"/>
        <v>0.11388</v>
      </c>
      <c r="E29" s="15">
        <f t="shared" si="17"/>
        <v>4960.6127999999999</v>
      </c>
      <c r="F29" s="14">
        <f t="shared" si="18"/>
        <v>0.13906499999999999</v>
      </c>
      <c r="G29" s="15">
        <f t="shared" si="19"/>
        <v>6057.6714000000002</v>
      </c>
      <c r="H29" s="14">
        <f t="shared" si="20"/>
        <v>0.16425000000000001</v>
      </c>
      <c r="I29" s="15">
        <f t="shared" si="21"/>
        <v>7154.7300000000005</v>
      </c>
      <c r="J29" s="14">
        <f t="shared" si="22"/>
        <v>0.19436249999999999</v>
      </c>
      <c r="K29" s="15">
        <f t="shared" si="23"/>
        <v>8466.4305000000004</v>
      </c>
      <c r="L29" s="13">
        <f t="shared" si="24"/>
        <v>3.0806</v>
      </c>
      <c r="M29" s="13">
        <f t="shared" si="25"/>
        <v>4.22</v>
      </c>
      <c r="N29" s="14">
        <f t="shared" si="15"/>
        <v>1.8615E-2</v>
      </c>
      <c r="O29" s="15">
        <f t="shared" si="26"/>
        <v>810.86939999999993</v>
      </c>
      <c r="Q29" s="7"/>
    </row>
    <row r="30" spans="2:21" x14ac:dyDescent="0.25">
      <c r="B30" s="11" t="str">
        <f t="shared" si="7"/>
        <v>lot 3</v>
      </c>
      <c r="C30" s="13">
        <f t="shared" si="16"/>
        <v>1.8720000000000001</v>
      </c>
      <c r="D30" s="14">
        <f t="shared" si="9"/>
        <v>0.1404</v>
      </c>
      <c r="E30" s="15">
        <f t="shared" si="17"/>
        <v>6115.8239999999996</v>
      </c>
      <c r="F30" s="14">
        <f t="shared" si="18"/>
        <v>0.17144999999999999</v>
      </c>
      <c r="G30" s="15">
        <f t="shared" si="19"/>
        <v>7468.3619999999992</v>
      </c>
      <c r="H30" s="14">
        <f t="shared" si="20"/>
        <v>0.20249999999999999</v>
      </c>
      <c r="I30" s="15">
        <f t="shared" si="21"/>
        <v>8820.9</v>
      </c>
      <c r="J30" s="14">
        <f t="shared" si="22"/>
        <v>0.23962499999999998</v>
      </c>
      <c r="K30" s="15">
        <f t="shared" si="23"/>
        <v>10438.064999999999</v>
      </c>
      <c r="L30" s="13">
        <f t="shared" si="24"/>
        <v>3.7980000000000005</v>
      </c>
      <c r="M30" s="13">
        <f t="shared" si="25"/>
        <v>4.2200000000000006</v>
      </c>
      <c r="N30" s="14">
        <f t="shared" si="15"/>
        <v>2.2949999999999998E-2</v>
      </c>
      <c r="O30" s="15">
        <f t="shared" si="26"/>
        <v>999.70199999999988</v>
      </c>
      <c r="Q30" s="7"/>
      <c r="U30" s="6"/>
    </row>
    <row r="31" spans="2:21" x14ac:dyDescent="0.25">
      <c r="B31" s="11" t="str">
        <f t="shared" si="7"/>
        <v>lot 4</v>
      </c>
      <c r="C31" s="13">
        <f t="shared" si="16"/>
        <v>1.8719999999999999</v>
      </c>
      <c r="D31" s="14">
        <f t="shared" si="9"/>
        <v>0.156</v>
      </c>
      <c r="E31" s="15">
        <f t="shared" si="17"/>
        <v>6795.36</v>
      </c>
      <c r="F31" s="14">
        <f t="shared" si="18"/>
        <v>0.1905</v>
      </c>
      <c r="G31" s="15">
        <f t="shared" si="19"/>
        <v>8298.18</v>
      </c>
      <c r="H31" s="14">
        <f t="shared" si="20"/>
        <v>0.22499999999999998</v>
      </c>
      <c r="I31" s="15">
        <f t="shared" si="21"/>
        <v>9800.9999999999982</v>
      </c>
      <c r="J31" s="14">
        <f t="shared" si="22"/>
        <v>0.26624999999999999</v>
      </c>
      <c r="K31" s="15">
        <f t="shared" si="23"/>
        <v>11597.849999999999</v>
      </c>
      <c r="L31" s="13">
        <f t="shared" si="24"/>
        <v>4.2200000000000006</v>
      </c>
      <c r="M31" s="13">
        <f t="shared" si="25"/>
        <v>4.2200000000000006</v>
      </c>
      <c r="N31" s="14">
        <f t="shared" si="15"/>
        <v>2.5499999999999998E-2</v>
      </c>
      <c r="O31" s="15">
        <f t="shared" si="26"/>
        <v>1110.78</v>
      </c>
      <c r="Q31" s="7"/>
    </row>
    <row r="32" spans="2:21" x14ac:dyDescent="0.25">
      <c r="B32" s="11" t="str">
        <f t="shared" si="7"/>
        <v>lot 5</v>
      </c>
      <c r="C32" s="13">
        <f t="shared" si="16"/>
        <v>1.8720000000000001</v>
      </c>
      <c r="D32" s="14">
        <f t="shared" si="9"/>
        <v>0.10920000000000001</v>
      </c>
      <c r="E32" s="15">
        <f t="shared" si="17"/>
        <v>4756.7520000000004</v>
      </c>
      <c r="F32" s="14">
        <f t="shared" si="18"/>
        <v>0.13335</v>
      </c>
      <c r="G32" s="15">
        <f t="shared" si="19"/>
        <v>5808.7259999999997</v>
      </c>
      <c r="H32" s="14">
        <f t="shared" si="20"/>
        <v>0.1575</v>
      </c>
      <c r="I32" s="15">
        <f t="shared" si="21"/>
        <v>6860.7</v>
      </c>
      <c r="J32" s="14">
        <f t="shared" si="22"/>
        <v>0.18637499999999999</v>
      </c>
      <c r="K32" s="15">
        <f t="shared" si="23"/>
        <v>8118.494999999999</v>
      </c>
      <c r="L32" s="13">
        <f t="shared" si="24"/>
        <v>2.9539999999999997</v>
      </c>
      <c r="M32" s="13">
        <f t="shared" si="25"/>
        <v>4.22</v>
      </c>
      <c r="N32" s="14">
        <f t="shared" si="15"/>
        <v>1.7849999999999998E-2</v>
      </c>
      <c r="O32" s="15">
        <f t="shared" si="26"/>
        <v>777.54599999999994</v>
      </c>
      <c r="Q32" s="7"/>
      <c r="R32" s="7"/>
      <c r="S32" s="7"/>
      <c r="T32" s="7"/>
    </row>
    <row r="33" spans="2:20" x14ac:dyDescent="0.25">
      <c r="B33" s="11" t="str">
        <f t="shared" si="7"/>
        <v>lot 6</v>
      </c>
      <c r="C33" s="13">
        <f t="shared" si="16"/>
        <v>1.8720000000000003</v>
      </c>
      <c r="D33" s="14">
        <f t="shared" si="9"/>
        <v>0.18096000000000001</v>
      </c>
      <c r="E33" s="15">
        <f t="shared" si="17"/>
        <v>7882.6176000000005</v>
      </c>
      <c r="F33" s="14">
        <f t="shared" si="18"/>
        <v>0.22098000000000001</v>
      </c>
      <c r="G33" s="15">
        <f t="shared" si="19"/>
        <v>9625.8888000000006</v>
      </c>
      <c r="H33" s="14">
        <f t="shared" si="20"/>
        <v>0.26100000000000001</v>
      </c>
      <c r="I33" s="15">
        <f t="shared" si="21"/>
        <v>11369.16</v>
      </c>
      <c r="J33" s="14">
        <f t="shared" si="22"/>
        <v>0.30884999999999996</v>
      </c>
      <c r="K33" s="15">
        <f t="shared" si="23"/>
        <v>13453.505999999998</v>
      </c>
      <c r="L33" s="13">
        <f t="shared" si="24"/>
        <v>4.8952</v>
      </c>
      <c r="M33" s="13">
        <f t="shared" si="25"/>
        <v>4.2200000000000006</v>
      </c>
      <c r="N33" s="14">
        <f t="shared" si="15"/>
        <v>2.9579999999999999E-2</v>
      </c>
      <c r="O33" s="15">
        <f t="shared" si="26"/>
        <v>1288.5047999999999</v>
      </c>
      <c r="Q33" s="7"/>
      <c r="R33" s="7"/>
      <c r="S33" s="7"/>
      <c r="T33" s="7"/>
    </row>
    <row r="34" spans="2:20" x14ac:dyDescent="0.25">
      <c r="B34" s="11" t="str">
        <f t="shared" si="7"/>
        <v>lot 7</v>
      </c>
      <c r="C34" s="13">
        <f t="shared" si="16"/>
        <v>1.8719999999999999</v>
      </c>
      <c r="D34" s="14">
        <f t="shared" si="9"/>
        <v>0.21060000000000001</v>
      </c>
      <c r="E34" s="15">
        <f t="shared" si="17"/>
        <v>9173.7360000000008</v>
      </c>
      <c r="F34" s="14">
        <f t="shared" si="18"/>
        <v>0.25717499999999999</v>
      </c>
      <c r="G34" s="15">
        <f t="shared" si="19"/>
        <v>11202.543</v>
      </c>
      <c r="H34" s="14">
        <f t="shared" si="20"/>
        <v>0.30375000000000002</v>
      </c>
      <c r="I34" s="15">
        <f t="shared" si="21"/>
        <v>13231.35</v>
      </c>
      <c r="J34" s="14">
        <f t="shared" si="22"/>
        <v>0.35943749999999997</v>
      </c>
      <c r="K34" s="15">
        <f t="shared" si="23"/>
        <v>15657.097499999998</v>
      </c>
      <c r="L34" s="13">
        <f t="shared" si="24"/>
        <v>5.697000000000001</v>
      </c>
      <c r="M34" s="13">
        <f t="shared" si="25"/>
        <v>4.2200000000000006</v>
      </c>
      <c r="N34" s="14">
        <f t="shared" si="15"/>
        <v>3.4424999999999997E-2</v>
      </c>
      <c r="O34" s="15">
        <f t="shared" si="26"/>
        <v>1499.5529999999999</v>
      </c>
      <c r="Q34" s="7"/>
      <c r="R34" s="7"/>
      <c r="S34" s="7"/>
      <c r="T34" s="7"/>
    </row>
    <row r="35" spans="2:20" x14ac:dyDescent="0.25">
      <c r="B35" s="11" t="str">
        <f t="shared" si="7"/>
        <v>lot 8</v>
      </c>
      <c r="C35" s="13">
        <f t="shared" si="16"/>
        <v>1.8720000000000003</v>
      </c>
      <c r="D35" s="14">
        <f t="shared" si="9"/>
        <v>1.1278800000000002</v>
      </c>
      <c r="E35" s="15">
        <f t="shared" si="17"/>
        <v>49130.452800000006</v>
      </c>
      <c r="F35" s="14">
        <f t="shared" si="18"/>
        <v>1.3773150000000003</v>
      </c>
      <c r="G35" s="15">
        <f t="shared" si="19"/>
        <v>59995.841400000012</v>
      </c>
      <c r="H35" s="14">
        <f t="shared" si="20"/>
        <v>1.6267500000000001</v>
      </c>
      <c r="I35" s="15">
        <f t="shared" si="21"/>
        <v>70861.23000000001</v>
      </c>
      <c r="J35" s="14">
        <f t="shared" si="22"/>
        <v>1.9249875000000003</v>
      </c>
      <c r="K35" s="15">
        <f t="shared" si="23"/>
        <v>83852.455500000011</v>
      </c>
      <c r="L35" s="13">
        <f t="shared" si="24"/>
        <v>30.510600000000004</v>
      </c>
      <c r="M35" s="13">
        <f t="shared" si="25"/>
        <v>4.2200000000000006</v>
      </c>
      <c r="N35" s="14">
        <f t="shared" si="15"/>
        <v>0.184365</v>
      </c>
      <c r="O35" s="15">
        <f t="shared" si="26"/>
        <v>8030.9394000000002</v>
      </c>
      <c r="Q35" s="7"/>
      <c r="R35" s="7"/>
      <c r="S35" s="7"/>
      <c r="T35" s="7"/>
    </row>
    <row r="36" spans="2:20" x14ac:dyDescent="0.25">
      <c r="B36" s="11" t="str">
        <f t="shared" si="7"/>
        <v>lot 9</v>
      </c>
      <c r="C36" s="13">
        <f t="shared" si="16"/>
        <v>1.8719999999999999</v>
      </c>
      <c r="D36" s="14">
        <f t="shared" si="9"/>
        <v>1.0919999999999999</v>
      </c>
      <c r="E36" s="15">
        <f t="shared" si="17"/>
        <v>47567.519999999997</v>
      </c>
      <c r="F36" s="14">
        <f t="shared" si="18"/>
        <v>1.3334999999999999</v>
      </c>
      <c r="G36" s="15">
        <f t="shared" si="19"/>
        <v>58087.259999999995</v>
      </c>
      <c r="H36" s="14">
        <f t="shared" si="20"/>
        <v>1.5749999999999997</v>
      </c>
      <c r="I36" s="15">
        <f t="shared" si="21"/>
        <v>68606.999999999985</v>
      </c>
      <c r="J36" s="14">
        <f t="shared" si="22"/>
        <v>1.8637499999999996</v>
      </c>
      <c r="K36" s="15">
        <f t="shared" si="23"/>
        <v>81184.949999999983</v>
      </c>
      <c r="L36" s="13">
        <f t="shared" si="24"/>
        <v>29.54</v>
      </c>
      <c r="M36" s="13">
        <f t="shared" si="25"/>
        <v>4.22</v>
      </c>
      <c r="N36" s="14">
        <f t="shared" si="15"/>
        <v>0.17849999999999999</v>
      </c>
      <c r="O36" s="15">
        <f t="shared" si="26"/>
        <v>7775.46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3" t="s">
        <v>27</v>
      </c>
      <c r="E38" s="24"/>
      <c r="F38" s="23" t="s">
        <v>28</v>
      </c>
      <c r="G38" s="24"/>
      <c r="H38" s="23" t="s">
        <v>29</v>
      </c>
      <c r="I38" s="24"/>
      <c r="J38" s="29" t="s">
        <v>30</v>
      </c>
      <c r="K38" s="29"/>
      <c r="L38" s="10" t="s">
        <v>31</v>
      </c>
      <c r="M38" s="10" t="s">
        <v>22</v>
      </c>
      <c r="N38" s="23" t="s">
        <v>32</v>
      </c>
      <c r="O38" s="24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7">B14</f>
        <v>church</v>
      </c>
      <c r="C40" s="13">
        <f t="shared" ref="C40" si="28">($J$7*J14+$K$7*K14+$L$7*L14+$M$7*M14)/E14</f>
        <v>0.53</v>
      </c>
      <c r="D40" s="14">
        <f t="shared" ref="D40:D49" si="29">E14*C40/12</f>
        <v>6.5808333333333344E-2</v>
      </c>
      <c r="E40" s="15">
        <f>D40*43560</f>
        <v>2866.6110000000003</v>
      </c>
      <c r="F40" s="14">
        <f t="shared" ref="F40" si="30">D40+M14*($E$6-$D$6)/12</f>
        <v>6.5808333333333344E-2</v>
      </c>
      <c r="G40" s="15">
        <f>F40*43560</f>
        <v>2866.6110000000003</v>
      </c>
      <c r="H40" s="14">
        <f t="shared" ref="H40" si="31">D40+M14*($F$6-$D$6)/12</f>
        <v>6.5808333333333344E-2</v>
      </c>
      <c r="I40" s="15">
        <f>H40*43560</f>
        <v>2866.6110000000003</v>
      </c>
      <c r="J40" s="14">
        <f t="shared" ref="J40" si="32">D40+M14*($G$6-$D$6)/12</f>
        <v>6.5808333333333344E-2</v>
      </c>
      <c r="K40" s="15">
        <f>J40*43560</f>
        <v>2866.6110000000003</v>
      </c>
      <c r="L40" s="13">
        <f t="shared" ref="L40" si="33">J14*P$7+K14*Q$7+L14*R$7+M14*S$7</f>
        <v>2.3244000000000002</v>
      </c>
      <c r="M40" s="13">
        <f t="shared" ref="M40" si="34">L40/E14</f>
        <v>1.5600000000000003</v>
      </c>
      <c r="N40" s="14">
        <f t="shared" ref="N40:N49" si="35">M14*(0.44-0.1)/12</f>
        <v>0</v>
      </c>
      <c r="O40" s="15">
        <f>N40*43560</f>
        <v>0</v>
      </c>
      <c r="P40" s="7"/>
      <c r="Q40" s="7"/>
      <c r="R40" s="7"/>
      <c r="S40" s="7"/>
      <c r="T40" s="7"/>
    </row>
    <row r="41" spans="2:20" x14ac:dyDescent="0.25">
      <c r="B41" s="11" t="str">
        <f t="shared" si="27"/>
        <v>lot 1</v>
      </c>
      <c r="C41" s="13">
        <f t="shared" ref="C41:C49" si="36">($J$7*J15+$K$7*K15+$L$7*L15+$M$7*M15)/E15</f>
        <v>2.0209999999999999</v>
      </c>
      <c r="D41" s="14">
        <f t="shared" si="29"/>
        <v>0.17131343333333335</v>
      </c>
      <c r="E41" s="15">
        <f t="shared" ref="E41:E49" si="37">D41*43560</f>
        <v>7462.4131560000005</v>
      </c>
      <c r="F41" s="14">
        <f t="shared" ref="F41:F49" si="38">D41+M15*($E$6-$D$6)/12</f>
        <v>0.20182943333333334</v>
      </c>
      <c r="G41" s="15">
        <f t="shared" ref="G41:G49" si="39">F41*43560</f>
        <v>8791.6901159999998</v>
      </c>
      <c r="H41" s="14">
        <f t="shared" ref="H41:H49" si="40">D41+M15*($F$6-$D$6)/12</f>
        <v>0.24378893333333335</v>
      </c>
      <c r="I41" s="15">
        <f t="shared" ref="I41:I49" si="41">H41*43560</f>
        <v>10619.445936</v>
      </c>
      <c r="J41" s="14">
        <f t="shared" ref="J41:J49" si="42">D41+M15*($G$6-$D$6)/12</f>
        <v>0.29337743333333338</v>
      </c>
      <c r="K41" s="15">
        <f t="shared" ref="K41:K49" si="43">J41*43560</f>
        <v>12779.520996000003</v>
      </c>
      <c r="L41" s="13">
        <f t="shared" ref="L41:L49" si="44">J15*P$7+K15*Q$7+L15*R$7+M15*S$7</f>
        <v>4.6221568000000008</v>
      </c>
      <c r="M41" s="13">
        <f t="shared" ref="M41:M49" si="45">L41/E15</f>
        <v>4.5440000000000005</v>
      </c>
      <c r="N41" s="14">
        <f t="shared" si="35"/>
        <v>2.5938600000000003E-2</v>
      </c>
      <c r="O41" s="15">
        <f t="shared" ref="O41:O49" si="46">N41*43560</f>
        <v>1129.8854160000001</v>
      </c>
      <c r="P41" s="7"/>
      <c r="Q41" s="7"/>
      <c r="R41" s="7"/>
      <c r="S41" s="7"/>
      <c r="T41" s="7"/>
    </row>
    <row r="42" spans="2:20" x14ac:dyDescent="0.25">
      <c r="B42" s="11" t="str">
        <f t="shared" si="27"/>
        <v>lot 2</v>
      </c>
      <c r="C42" s="13">
        <f t="shared" si="36"/>
        <v>2.0209999999999999</v>
      </c>
      <c r="D42" s="14">
        <f t="shared" si="29"/>
        <v>0.12294416666666665</v>
      </c>
      <c r="E42" s="15">
        <f t="shared" si="37"/>
        <v>5355.4478999999992</v>
      </c>
      <c r="F42" s="14">
        <f t="shared" si="38"/>
        <v>0.14484416666666663</v>
      </c>
      <c r="G42" s="15">
        <f t="shared" si="39"/>
        <v>6309.4118999999982</v>
      </c>
      <c r="H42" s="14">
        <f t="shared" si="40"/>
        <v>0.17495666666666665</v>
      </c>
      <c r="I42" s="15">
        <f t="shared" si="41"/>
        <v>7621.1123999999991</v>
      </c>
      <c r="J42" s="14">
        <f t="shared" si="42"/>
        <v>0.21054416666666664</v>
      </c>
      <c r="K42" s="15">
        <f t="shared" si="43"/>
        <v>9171.303899999999</v>
      </c>
      <c r="L42" s="13">
        <f t="shared" si="44"/>
        <v>3.3171200000000005</v>
      </c>
      <c r="M42" s="13">
        <f t="shared" si="45"/>
        <v>4.5440000000000005</v>
      </c>
      <c r="N42" s="14">
        <f t="shared" si="35"/>
        <v>1.8615E-2</v>
      </c>
      <c r="O42" s="15">
        <f t="shared" si="46"/>
        <v>810.86939999999993</v>
      </c>
      <c r="S42" s="7"/>
      <c r="T42" s="7"/>
    </row>
    <row r="43" spans="2:20" x14ac:dyDescent="0.25">
      <c r="B43" s="11" t="str">
        <f t="shared" si="27"/>
        <v>lot 3</v>
      </c>
      <c r="C43" s="13">
        <f t="shared" si="36"/>
        <v>2.0210000000000004</v>
      </c>
      <c r="D43" s="14">
        <f t="shared" si="29"/>
        <v>0.15157500000000004</v>
      </c>
      <c r="E43" s="15">
        <f t="shared" si="37"/>
        <v>6602.6070000000018</v>
      </c>
      <c r="F43" s="14">
        <f t="shared" si="38"/>
        <v>0.17857500000000004</v>
      </c>
      <c r="G43" s="15">
        <f t="shared" si="39"/>
        <v>7778.7270000000017</v>
      </c>
      <c r="H43" s="14">
        <f t="shared" si="40"/>
        <v>0.21570000000000003</v>
      </c>
      <c r="I43" s="15">
        <f t="shared" si="41"/>
        <v>9395.8920000000016</v>
      </c>
      <c r="J43" s="14">
        <f t="shared" si="42"/>
        <v>0.25957500000000006</v>
      </c>
      <c r="K43" s="15">
        <f t="shared" si="43"/>
        <v>11307.087000000003</v>
      </c>
      <c r="L43" s="13">
        <f t="shared" si="44"/>
        <v>4.0896000000000008</v>
      </c>
      <c r="M43" s="13">
        <f t="shared" si="45"/>
        <v>4.5440000000000005</v>
      </c>
      <c r="N43" s="14">
        <f t="shared" si="35"/>
        <v>2.2949999999999998E-2</v>
      </c>
      <c r="O43" s="15">
        <f t="shared" si="46"/>
        <v>999.70199999999988</v>
      </c>
      <c r="S43" s="7"/>
      <c r="T43" s="7"/>
    </row>
    <row r="44" spans="2:20" x14ac:dyDescent="0.25">
      <c r="B44" s="11" t="str">
        <f t="shared" si="27"/>
        <v>lot 4</v>
      </c>
      <c r="C44" s="13">
        <f t="shared" si="36"/>
        <v>2.0209999999999999</v>
      </c>
      <c r="D44" s="14">
        <f t="shared" si="29"/>
        <v>0.16841666666666666</v>
      </c>
      <c r="E44" s="15">
        <f t="shared" si="37"/>
        <v>7336.23</v>
      </c>
      <c r="F44" s="14">
        <f t="shared" si="38"/>
        <v>0.19841666666666666</v>
      </c>
      <c r="G44" s="15">
        <f t="shared" si="39"/>
        <v>8643.0299999999988</v>
      </c>
      <c r="H44" s="14">
        <f t="shared" si="40"/>
        <v>0.23966666666666664</v>
      </c>
      <c r="I44" s="15">
        <f t="shared" si="41"/>
        <v>10439.879999999999</v>
      </c>
      <c r="J44" s="14">
        <f t="shared" si="42"/>
        <v>0.28841666666666665</v>
      </c>
      <c r="K44" s="15">
        <f t="shared" si="43"/>
        <v>12563.43</v>
      </c>
      <c r="L44" s="13">
        <f t="shared" si="44"/>
        <v>4.5440000000000005</v>
      </c>
      <c r="M44" s="13">
        <f t="shared" si="45"/>
        <v>4.5440000000000005</v>
      </c>
      <c r="N44" s="14">
        <f t="shared" si="35"/>
        <v>2.5499999999999998E-2</v>
      </c>
      <c r="O44" s="15">
        <f t="shared" si="46"/>
        <v>1110.78</v>
      </c>
      <c r="S44" s="7"/>
      <c r="T44" s="7"/>
    </row>
    <row r="45" spans="2:20" x14ac:dyDescent="0.25">
      <c r="B45" s="11" t="str">
        <f t="shared" si="27"/>
        <v>lot 5</v>
      </c>
      <c r="C45" s="13">
        <f t="shared" si="36"/>
        <v>2.0210000000000004</v>
      </c>
      <c r="D45" s="14">
        <f t="shared" si="29"/>
        <v>0.11789166666666667</v>
      </c>
      <c r="E45" s="15">
        <f t="shared" si="37"/>
        <v>5135.3609999999999</v>
      </c>
      <c r="F45" s="14">
        <f t="shared" si="38"/>
        <v>0.13889166666666666</v>
      </c>
      <c r="G45" s="15">
        <f t="shared" si="39"/>
        <v>6050.1210000000001</v>
      </c>
      <c r="H45" s="14">
        <f t="shared" si="40"/>
        <v>0.16776666666666665</v>
      </c>
      <c r="I45" s="15">
        <f t="shared" si="41"/>
        <v>7307.9159999999993</v>
      </c>
      <c r="J45" s="14">
        <f t="shared" si="42"/>
        <v>0.20189166666666669</v>
      </c>
      <c r="K45" s="15">
        <f t="shared" si="43"/>
        <v>8794.4010000000017</v>
      </c>
      <c r="L45" s="13">
        <f t="shared" si="44"/>
        <v>3.1808000000000005</v>
      </c>
      <c r="M45" s="13">
        <f t="shared" si="45"/>
        <v>4.5440000000000014</v>
      </c>
      <c r="N45" s="14">
        <f t="shared" si="35"/>
        <v>1.7849999999999998E-2</v>
      </c>
      <c r="O45" s="15">
        <f t="shared" si="46"/>
        <v>777.54599999999994</v>
      </c>
      <c r="S45" s="7"/>
      <c r="T45" s="7"/>
    </row>
    <row r="46" spans="2:20" x14ac:dyDescent="0.25">
      <c r="B46" s="11" t="str">
        <f t="shared" si="27"/>
        <v>lot 6</v>
      </c>
      <c r="C46" s="13">
        <f t="shared" si="36"/>
        <v>2.0210000000000004</v>
      </c>
      <c r="D46" s="14">
        <f t="shared" si="29"/>
        <v>0.19536333333333336</v>
      </c>
      <c r="E46" s="15">
        <f t="shared" si="37"/>
        <v>8510.0268000000015</v>
      </c>
      <c r="F46" s="14">
        <f t="shared" si="38"/>
        <v>0.23016333333333336</v>
      </c>
      <c r="G46" s="15">
        <f t="shared" si="39"/>
        <v>10025.9148</v>
      </c>
      <c r="H46" s="14">
        <f t="shared" si="40"/>
        <v>0.27801333333333333</v>
      </c>
      <c r="I46" s="15">
        <f t="shared" si="41"/>
        <v>12110.2608</v>
      </c>
      <c r="J46" s="14">
        <f t="shared" si="42"/>
        <v>0.33456333333333338</v>
      </c>
      <c r="K46" s="15">
        <f t="shared" si="43"/>
        <v>14573.578800000001</v>
      </c>
      <c r="L46" s="13">
        <f t="shared" si="44"/>
        <v>5.2710400000000002</v>
      </c>
      <c r="M46" s="13">
        <f t="shared" si="45"/>
        <v>4.5440000000000005</v>
      </c>
      <c r="N46" s="14">
        <f t="shared" si="35"/>
        <v>2.9579999999999999E-2</v>
      </c>
      <c r="O46" s="15">
        <f t="shared" si="46"/>
        <v>1288.5047999999999</v>
      </c>
      <c r="S46" s="7"/>
      <c r="T46" s="7"/>
    </row>
    <row r="47" spans="2:20" x14ac:dyDescent="0.25">
      <c r="B47" s="11" t="str">
        <f t="shared" si="27"/>
        <v>lot 7</v>
      </c>
      <c r="C47" s="13">
        <f t="shared" si="36"/>
        <v>2.0209999999999999</v>
      </c>
      <c r="D47" s="14">
        <f t="shared" si="29"/>
        <v>0.22736250000000002</v>
      </c>
      <c r="E47" s="15">
        <f t="shared" si="37"/>
        <v>9903.9105000000018</v>
      </c>
      <c r="F47" s="14">
        <f t="shared" si="38"/>
        <v>0.2678625</v>
      </c>
      <c r="G47" s="15">
        <f t="shared" si="39"/>
        <v>11668.0905</v>
      </c>
      <c r="H47" s="14">
        <f t="shared" si="40"/>
        <v>0.32355</v>
      </c>
      <c r="I47" s="15">
        <f t="shared" si="41"/>
        <v>14093.838</v>
      </c>
      <c r="J47" s="14">
        <f t="shared" si="42"/>
        <v>0.38936250000000006</v>
      </c>
      <c r="K47" s="15">
        <f t="shared" si="43"/>
        <v>16960.630500000003</v>
      </c>
      <c r="L47" s="13">
        <f t="shared" si="44"/>
        <v>6.1344000000000003</v>
      </c>
      <c r="M47" s="13">
        <f t="shared" si="45"/>
        <v>4.5439999999999996</v>
      </c>
      <c r="N47" s="14">
        <f t="shared" si="35"/>
        <v>3.4424999999999997E-2</v>
      </c>
      <c r="O47" s="15">
        <f t="shared" si="46"/>
        <v>1499.5529999999999</v>
      </c>
      <c r="S47" s="7"/>
      <c r="T47" s="7"/>
    </row>
    <row r="48" spans="2:20" x14ac:dyDescent="0.25">
      <c r="B48" s="11" t="str">
        <f t="shared" si="27"/>
        <v>lot 8</v>
      </c>
      <c r="C48" s="13">
        <f t="shared" si="36"/>
        <v>2.0210000000000004</v>
      </c>
      <c r="D48" s="14">
        <f t="shared" si="29"/>
        <v>1.2176525000000002</v>
      </c>
      <c r="E48" s="15">
        <f t="shared" si="37"/>
        <v>53040.942900000009</v>
      </c>
      <c r="F48" s="14">
        <f t="shared" si="38"/>
        <v>1.4345525000000001</v>
      </c>
      <c r="G48" s="15">
        <f t="shared" si="39"/>
        <v>62489.106900000006</v>
      </c>
      <c r="H48" s="14">
        <f t="shared" si="40"/>
        <v>1.7327900000000001</v>
      </c>
      <c r="I48" s="15">
        <f t="shared" si="41"/>
        <v>75480.332399999999</v>
      </c>
      <c r="J48" s="14">
        <f t="shared" si="42"/>
        <v>2.0852525000000002</v>
      </c>
      <c r="K48" s="15">
        <f t="shared" si="43"/>
        <v>90833.598900000012</v>
      </c>
      <c r="L48" s="13">
        <f t="shared" si="44"/>
        <v>32.853120000000004</v>
      </c>
      <c r="M48" s="13">
        <f t="shared" si="45"/>
        <v>4.5440000000000005</v>
      </c>
      <c r="N48" s="14">
        <f t="shared" si="35"/>
        <v>0.184365</v>
      </c>
      <c r="O48" s="15">
        <f t="shared" si="46"/>
        <v>8030.9394000000002</v>
      </c>
      <c r="S48" s="7"/>
      <c r="T48" s="7"/>
    </row>
    <row r="49" spans="2:20" x14ac:dyDescent="0.25">
      <c r="B49" s="11" t="str">
        <f t="shared" si="27"/>
        <v>lot 9</v>
      </c>
      <c r="C49" s="13">
        <f t="shared" si="36"/>
        <v>2.0209999999999999</v>
      </c>
      <c r="D49" s="14">
        <f t="shared" si="29"/>
        <v>1.1789166666666666</v>
      </c>
      <c r="E49" s="15">
        <f t="shared" si="37"/>
        <v>51353.61</v>
      </c>
      <c r="F49" s="14">
        <f t="shared" si="38"/>
        <v>1.3889166666666666</v>
      </c>
      <c r="G49" s="15">
        <f t="shared" si="39"/>
        <v>60501.21</v>
      </c>
      <c r="H49" s="14">
        <f t="shared" si="40"/>
        <v>1.6776666666666664</v>
      </c>
      <c r="I49" s="15">
        <f t="shared" si="41"/>
        <v>73079.159999999989</v>
      </c>
      <c r="J49" s="14">
        <f t="shared" si="42"/>
        <v>2.0189166666666667</v>
      </c>
      <c r="K49" s="15">
        <f t="shared" si="43"/>
        <v>87944.01</v>
      </c>
      <c r="L49" s="13">
        <f t="shared" si="44"/>
        <v>31.808</v>
      </c>
      <c r="M49" s="13">
        <f t="shared" si="45"/>
        <v>4.5439999999999996</v>
      </c>
      <c r="N49" s="14">
        <f t="shared" si="35"/>
        <v>0.17849999999999999</v>
      </c>
      <c r="O49" s="15">
        <f t="shared" si="46"/>
        <v>7775.46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3" t="s">
        <v>27</v>
      </c>
      <c r="E51" s="24"/>
      <c r="F51" s="23" t="s">
        <v>28</v>
      </c>
      <c r="G51" s="24"/>
      <c r="H51" s="23" t="s">
        <v>29</v>
      </c>
      <c r="I51" s="24"/>
      <c r="J51" s="29" t="s">
        <v>30</v>
      </c>
      <c r="K51" s="29"/>
      <c r="L51" s="10" t="s">
        <v>31</v>
      </c>
      <c r="M51" s="10" t="s">
        <v>22</v>
      </c>
      <c r="N51" s="23" t="s">
        <v>32</v>
      </c>
      <c r="O51" s="24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7">B14</f>
        <v>church</v>
      </c>
      <c r="C53" s="13">
        <f t="shared" ref="C53" si="48">($J$8*J14+$K$8*K14+$L$8*L14+$M$8*M14)/E14</f>
        <v>0.66</v>
      </c>
      <c r="D53" s="14">
        <f t="shared" ref="D53:D62" si="49">E14*C53/12</f>
        <v>8.1950000000000009E-2</v>
      </c>
      <c r="E53" s="15">
        <f>D53*43560</f>
        <v>3569.7420000000002</v>
      </c>
      <c r="F53" s="14">
        <f t="shared" ref="F53" si="50">D53+M14*($E$7-$D$7)/12</f>
        <v>8.1950000000000009E-2</v>
      </c>
      <c r="G53" s="15">
        <f>F53*43560</f>
        <v>3569.7420000000002</v>
      </c>
      <c r="H53" s="14">
        <f t="shared" ref="H53" si="51">D53+M14*($F$7-$D$7)/12</f>
        <v>8.1950000000000009E-2</v>
      </c>
      <c r="I53" s="15">
        <f>H53*43560</f>
        <v>3569.7420000000002</v>
      </c>
      <c r="J53" s="14">
        <f t="shared" ref="J53" si="52">D53+M14*($G$7-$D$7)/12</f>
        <v>8.1950000000000009E-2</v>
      </c>
      <c r="K53" s="15">
        <f>J53*43560</f>
        <v>3569.7420000000002</v>
      </c>
      <c r="L53" s="13">
        <f t="shared" ref="L53" si="53">J14*P$8+K14*Q$8+L14*R$8+M14*S$8</f>
        <v>2.7863000000000002</v>
      </c>
      <c r="M53" s="13">
        <f t="shared" ref="M53" si="54">L53/E14</f>
        <v>1.87</v>
      </c>
      <c r="N53" s="14">
        <f t="shared" ref="N53:N62" si="55">M14*(0.44-0.1)/12</f>
        <v>0</v>
      </c>
      <c r="O53" s="15">
        <f>N53*43560</f>
        <v>0</v>
      </c>
    </row>
    <row r="54" spans="2:20" x14ac:dyDescent="0.25">
      <c r="B54" s="11" t="str">
        <f t="shared" si="47"/>
        <v>lot 1</v>
      </c>
      <c r="C54" s="13">
        <f t="shared" ref="C54:C62" si="56">($J$8*J15+$K$8*K15+$L$8*L15+$M$8*M15)/E15</f>
        <v>2.2529999999999997</v>
      </c>
      <c r="D54" s="14">
        <f t="shared" si="49"/>
        <v>0.19097929999999999</v>
      </c>
      <c r="E54" s="15">
        <f t="shared" ref="E54:E62" si="57">D54*43560</f>
        <v>8319.0583079999997</v>
      </c>
      <c r="F54" s="14">
        <f t="shared" ref="F54:F62" si="58">D54+M15*($E$7-$D$7)/12</f>
        <v>0.2291243</v>
      </c>
      <c r="G54" s="15">
        <f t="shared" ref="G54:G62" si="59">F54*43560</f>
        <v>9980.6545079999996</v>
      </c>
      <c r="H54" s="14">
        <f t="shared" ref="H54:H62" si="60">D54+M15*($F$7-$D$7)/12</f>
        <v>0.29397079999999998</v>
      </c>
      <c r="I54" s="15">
        <f t="shared" ref="I54:I62" si="61">H54*43560</f>
        <v>12805.368047999998</v>
      </c>
      <c r="J54" s="14">
        <f t="shared" ref="J54:J62" si="62">D54+M15*($G$7-$D$7)/12</f>
        <v>0.3664463</v>
      </c>
      <c r="K54" s="15">
        <f t="shared" ref="K54:K62" si="63">J54*43560</f>
        <v>15962.400828</v>
      </c>
      <c r="L54" s="13">
        <f t="shared" ref="L54:L62" si="64">J15*P$8+K15*Q$8+L15*R$8+M15*S$8</f>
        <v>4.9466435999999998</v>
      </c>
      <c r="M54" s="13">
        <f t="shared" ref="M54:M62" si="65">L54/E15</f>
        <v>4.8629999999999995</v>
      </c>
      <c r="N54" s="14">
        <f t="shared" si="55"/>
        <v>2.5938600000000003E-2</v>
      </c>
      <c r="O54" s="15">
        <f t="shared" ref="O54:O62" si="66">N54*43560</f>
        <v>1129.8854160000001</v>
      </c>
      <c r="P54" s="7"/>
      <c r="Q54" s="7"/>
      <c r="R54" s="7"/>
    </row>
    <row r="55" spans="2:20" x14ac:dyDescent="0.25">
      <c r="B55" s="11" t="str">
        <f t="shared" si="47"/>
        <v>lot 2</v>
      </c>
      <c r="C55" s="13">
        <f t="shared" si="56"/>
        <v>2.2530000000000001</v>
      </c>
      <c r="D55" s="14">
        <f t="shared" si="49"/>
        <v>0.1370575</v>
      </c>
      <c r="E55" s="15">
        <f t="shared" si="57"/>
        <v>5970.2246999999998</v>
      </c>
      <c r="F55" s="14">
        <f t="shared" si="58"/>
        <v>0.16443250000000001</v>
      </c>
      <c r="G55" s="15">
        <f t="shared" si="59"/>
        <v>7162.6797000000006</v>
      </c>
      <c r="H55" s="14">
        <f t="shared" si="60"/>
        <v>0.21096999999999999</v>
      </c>
      <c r="I55" s="15">
        <f t="shared" si="61"/>
        <v>9189.8531999999996</v>
      </c>
      <c r="J55" s="14">
        <f t="shared" si="62"/>
        <v>0.26298250000000001</v>
      </c>
      <c r="K55" s="15">
        <f t="shared" si="63"/>
        <v>11455.5177</v>
      </c>
      <c r="L55" s="13">
        <f t="shared" si="64"/>
        <v>3.5499900000000002</v>
      </c>
      <c r="M55" s="13">
        <f t="shared" si="65"/>
        <v>4.8630000000000004</v>
      </c>
      <c r="N55" s="14">
        <f t="shared" si="55"/>
        <v>1.8615E-2</v>
      </c>
      <c r="O55" s="15">
        <f t="shared" si="66"/>
        <v>810.86939999999993</v>
      </c>
      <c r="P55" s="7"/>
      <c r="Q55" s="7"/>
      <c r="R55" s="7"/>
    </row>
    <row r="56" spans="2:20" x14ac:dyDescent="0.25">
      <c r="B56" s="11" t="str">
        <f t="shared" si="47"/>
        <v>lot 3</v>
      </c>
      <c r="C56" s="13">
        <f t="shared" si="56"/>
        <v>2.2529999999999997</v>
      </c>
      <c r="D56" s="14">
        <f t="shared" si="49"/>
        <v>0.16897499999999999</v>
      </c>
      <c r="E56" s="15">
        <f t="shared" si="57"/>
        <v>7360.5509999999995</v>
      </c>
      <c r="F56" s="14">
        <f t="shared" si="58"/>
        <v>0.20272499999999999</v>
      </c>
      <c r="G56" s="15">
        <f t="shared" si="59"/>
        <v>8830.7009999999991</v>
      </c>
      <c r="H56" s="14">
        <f t="shared" si="60"/>
        <v>0.2601</v>
      </c>
      <c r="I56" s="15">
        <f t="shared" si="61"/>
        <v>11329.956</v>
      </c>
      <c r="J56" s="14">
        <f t="shared" si="62"/>
        <v>0.32422499999999999</v>
      </c>
      <c r="K56" s="15">
        <f t="shared" si="63"/>
        <v>14123.241</v>
      </c>
      <c r="L56" s="13">
        <f t="shared" si="64"/>
        <v>4.3767000000000005</v>
      </c>
      <c r="M56" s="13">
        <f t="shared" si="65"/>
        <v>4.8630000000000004</v>
      </c>
      <c r="N56" s="14">
        <f t="shared" si="55"/>
        <v>2.2949999999999998E-2</v>
      </c>
      <c r="O56" s="15">
        <f t="shared" si="66"/>
        <v>999.70199999999988</v>
      </c>
      <c r="P56" s="7"/>
      <c r="Q56" s="7"/>
      <c r="R56" s="7"/>
    </row>
    <row r="57" spans="2:20" x14ac:dyDescent="0.25">
      <c r="B57" s="11" t="str">
        <f t="shared" si="47"/>
        <v>lot 4</v>
      </c>
      <c r="C57" s="13">
        <f t="shared" si="56"/>
        <v>2.2530000000000001</v>
      </c>
      <c r="D57" s="14">
        <f t="shared" si="49"/>
        <v>0.18775</v>
      </c>
      <c r="E57" s="15">
        <f t="shared" si="57"/>
        <v>8178.39</v>
      </c>
      <c r="F57" s="14">
        <f t="shared" si="58"/>
        <v>0.22525000000000001</v>
      </c>
      <c r="G57" s="15">
        <f t="shared" si="59"/>
        <v>9811.89</v>
      </c>
      <c r="H57" s="14">
        <f t="shared" si="60"/>
        <v>0.28900000000000003</v>
      </c>
      <c r="I57" s="15">
        <f t="shared" si="61"/>
        <v>12588.840000000002</v>
      </c>
      <c r="J57" s="14">
        <f t="shared" si="62"/>
        <v>0.36025000000000001</v>
      </c>
      <c r="K57" s="15">
        <f t="shared" si="63"/>
        <v>15692.49</v>
      </c>
      <c r="L57" s="13">
        <f t="shared" si="64"/>
        <v>4.8629999999999995</v>
      </c>
      <c r="M57" s="13">
        <f t="shared" si="65"/>
        <v>4.8629999999999995</v>
      </c>
      <c r="N57" s="14">
        <f t="shared" si="55"/>
        <v>2.5499999999999998E-2</v>
      </c>
      <c r="O57" s="15">
        <f t="shared" si="66"/>
        <v>1110.78</v>
      </c>
      <c r="P57" s="7"/>
      <c r="Q57" s="7"/>
      <c r="R57" s="7"/>
    </row>
    <row r="58" spans="2:20" x14ac:dyDescent="0.25">
      <c r="B58" s="11" t="str">
        <f t="shared" si="47"/>
        <v>lot 5</v>
      </c>
      <c r="C58" s="13">
        <f t="shared" si="56"/>
        <v>2.2530000000000001</v>
      </c>
      <c r="D58" s="14">
        <f t="shared" si="49"/>
        <v>0.13142499999999999</v>
      </c>
      <c r="E58" s="15">
        <f t="shared" si="57"/>
        <v>5724.8729999999996</v>
      </c>
      <c r="F58" s="14">
        <f t="shared" si="58"/>
        <v>0.15767499999999998</v>
      </c>
      <c r="G58" s="15">
        <f t="shared" si="59"/>
        <v>6868.3229999999994</v>
      </c>
      <c r="H58" s="14">
        <f t="shared" si="60"/>
        <v>0.20229999999999998</v>
      </c>
      <c r="I58" s="15">
        <f t="shared" si="61"/>
        <v>8812.1879999999983</v>
      </c>
      <c r="J58" s="14">
        <f t="shared" si="62"/>
        <v>0.25217500000000004</v>
      </c>
      <c r="K58" s="15">
        <f t="shared" si="63"/>
        <v>10984.743000000002</v>
      </c>
      <c r="L58" s="13">
        <f t="shared" si="64"/>
        <v>3.4040999999999997</v>
      </c>
      <c r="M58" s="13">
        <f t="shared" si="65"/>
        <v>4.8629999999999995</v>
      </c>
      <c r="N58" s="14">
        <f t="shared" si="55"/>
        <v>1.7849999999999998E-2</v>
      </c>
      <c r="O58" s="15">
        <f t="shared" si="66"/>
        <v>777.54599999999994</v>
      </c>
      <c r="P58" s="7"/>
      <c r="Q58" s="7"/>
      <c r="R58" s="7"/>
    </row>
    <row r="59" spans="2:20" x14ac:dyDescent="0.25">
      <c r="B59" s="11" t="str">
        <f t="shared" si="47"/>
        <v>lot 6</v>
      </c>
      <c r="C59" s="13">
        <f t="shared" si="56"/>
        <v>2.2530000000000001</v>
      </c>
      <c r="D59" s="14">
        <f t="shared" si="49"/>
        <v>0.21779000000000001</v>
      </c>
      <c r="E59" s="15">
        <f t="shared" si="57"/>
        <v>9486.9323999999997</v>
      </c>
      <c r="F59" s="14">
        <f t="shared" si="58"/>
        <v>0.26129000000000002</v>
      </c>
      <c r="G59" s="15">
        <f t="shared" si="59"/>
        <v>11381.7924</v>
      </c>
      <c r="H59" s="14">
        <f t="shared" si="60"/>
        <v>0.33524000000000004</v>
      </c>
      <c r="I59" s="15">
        <f t="shared" si="61"/>
        <v>14603.054400000001</v>
      </c>
      <c r="J59" s="14">
        <f t="shared" si="62"/>
        <v>0.41789000000000004</v>
      </c>
      <c r="K59" s="15">
        <f t="shared" si="63"/>
        <v>18203.288400000001</v>
      </c>
      <c r="L59" s="13">
        <f t="shared" si="64"/>
        <v>5.6410799999999997</v>
      </c>
      <c r="M59" s="13">
        <f t="shared" si="65"/>
        <v>4.8630000000000004</v>
      </c>
      <c r="N59" s="14">
        <f t="shared" si="55"/>
        <v>2.9579999999999999E-2</v>
      </c>
      <c r="O59" s="15">
        <f t="shared" si="66"/>
        <v>1288.5047999999999</v>
      </c>
      <c r="P59" s="7"/>
      <c r="Q59" s="7"/>
      <c r="R59" s="7"/>
    </row>
    <row r="60" spans="2:20" x14ac:dyDescent="0.25">
      <c r="B60" s="11" t="str">
        <f t="shared" si="47"/>
        <v>lot 7</v>
      </c>
      <c r="C60" s="13">
        <f t="shared" si="56"/>
        <v>2.2529999999999997</v>
      </c>
      <c r="D60" s="14">
        <f t="shared" si="49"/>
        <v>0.25346249999999998</v>
      </c>
      <c r="E60" s="15">
        <f t="shared" si="57"/>
        <v>11040.826499999999</v>
      </c>
      <c r="F60" s="14">
        <f t="shared" si="58"/>
        <v>0.30408749999999996</v>
      </c>
      <c r="G60" s="15">
        <f t="shared" si="59"/>
        <v>13246.051499999998</v>
      </c>
      <c r="H60" s="14">
        <f t="shared" si="60"/>
        <v>0.39015</v>
      </c>
      <c r="I60" s="15">
        <f t="shared" si="61"/>
        <v>16994.934000000001</v>
      </c>
      <c r="J60" s="14">
        <f t="shared" si="62"/>
        <v>0.48633750000000003</v>
      </c>
      <c r="K60" s="15">
        <f t="shared" si="63"/>
        <v>21184.861500000003</v>
      </c>
      <c r="L60" s="13">
        <f t="shared" si="64"/>
        <v>6.5650499999999994</v>
      </c>
      <c r="M60" s="13">
        <f t="shared" si="65"/>
        <v>4.8629999999999995</v>
      </c>
      <c r="N60" s="14">
        <f t="shared" si="55"/>
        <v>3.4424999999999997E-2</v>
      </c>
      <c r="O60" s="15">
        <f t="shared" si="66"/>
        <v>1499.5529999999999</v>
      </c>
      <c r="P60" s="7"/>
      <c r="Q60" s="7"/>
      <c r="R60" s="7"/>
    </row>
    <row r="61" spans="2:20" x14ac:dyDescent="0.25">
      <c r="B61" s="11" t="str">
        <f t="shared" si="47"/>
        <v>lot 8</v>
      </c>
      <c r="C61" s="13">
        <f t="shared" si="56"/>
        <v>2.2530000000000001</v>
      </c>
      <c r="D61" s="14">
        <f t="shared" si="49"/>
        <v>1.3574325</v>
      </c>
      <c r="E61" s="15">
        <f t="shared" si="57"/>
        <v>59129.759700000002</v>
      </c>
      <c r="F61" s="14">
        <f t="shared" si="58"/>
        <v>1.6285575000000001</v>
      </c>
      <c r="G61" s="15">
        <f t="shared" si="59"/>
        <v>70939.964700000011</v>
      </c>
      <c r="H61" s="14">
        <f t="shared" si="60"/>
        <v>2.0894700000000004</v>
      </c>
      <c r="I61" s="15">
        <f t="shared" si="61"/>
        <v>91017.313200000019</v>
      </c>
      <c r="J61" s="14">
        <f t="shared" si="62"/>
        <v>2.6046075000000002</v>
      </c>
      <c r="K61" s="15">
        <f t="shared" si="63"/>
        <v>113456.70270000001</v>
      </c>
      <c r="L61" s="13">
        <f t="shared" si="64"/>
        <v>35.159489999999998</v>
      </c>
      <c r="M61" s="13">
        <f t="shared" si="65"/>
        <v>4.8629999999999995</v>
      </c>
      <c r="N61" s="14">
        <f t="shared" si="55"/>
        <v>0.184365</v>
      </c>
      <c r="O61" s="15">
        <f t="shared" si="66"/>
        <v>8030.9394000000002</v>
      </c>
      <c r="P61" s="7"/>
      <c r="Q61" s="7"/>
      <c r="R61" s="7"/>
    </row>
    <row r="62" spans="2:20" x14ac:dyDescent="0.25">
      <c r="B62" s="11" t="str">
        <f t="shared" si="47"/>
        <v>lot 9</v>
      </c>
      <c r="C62" s="13">
        <f t="shared" si="56"/>
        <v>2.2529999999999997</v>
      </c>
      <c r="D62" s="14">
        <f t="shared" si="49"/>
        <v>1.3142499999999997</v>
      </c>
      <c r="E62" s="15">
        <f t="shared" si="57"/>
        <v>57248.729999999989</v>
      </c>
      <c r="F62" s="14">
        <f t="shared" si="58"/>
        <v>1.5767499999999997</v>
      </c>
      <c r="G62" s="15">
        <f t="shared" si="59"/>
        <v>68683.229999999981</v>
      </c>
      <c r="H62" s="14">
        <f t="shared" si="60"/>
        <v>2.0229999999999997</v>
      </c>
      <c r="I62" s="15">
        <f t="shared" si="61"/>
        <v>88121.87999999999</v>
      </c>
      <c r="J62" s="14">
        <f t="shared" si="62"/>
        <v>2.5217499999999999</v>
      </c>
      <c r="K62" s="15">
        <f t="shared" si="63"/>
        <v>109847.43</v>
      </c>
      <c r="L62" s="13">
        <f t="shared" si="64"/>
        <v>34.040999999999997</v>
      </c>
      <c r="M62" s="13">
        <f t="shared" si="65"/>
        <v>4.8629999999999995</v>
      </c>
      <c r="N62" s="14">
        <f t="shared" si="55"/>
        <v>0.17849999999999999</v>
      </c>
      <c r="O62" s="15">
        <f t="shared" si="66"/>
        <v>7775.46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3" t="s">
        <v>27</v>
      </c>
      <c r="E64" s="24"/>
      <c r="F64" s="23" t="s">
        <v>28</v>
      </c>
      <c r="G64" s="24"/>
      <c r="H64" s="23" t="s">
        <v>29</v>
      </c>
      <c r="I64" s="24"/>
      <c r="J64" s="29" t="s">
        <v>30</v>
      </c>
      <c r="K64" s="29"/>
      <c r="L64" s="10" t="s">
        <v>31</v>
      </c>
      <c r="M64" s="10" t="s">
        <v>22</v>
      </c>
      <c r="N64" s="23" t="s">
        <v>32</v>
      </c>
      <c r="O64" s="24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7">B27</f>
        <v>church</v>
      </c>
      <c r="C66" s="13">
        <f t="shared" ref="C66" si="68">($J$9*J14+$K$9*K14+$L$9*L14+$M$9*M14)/E14</f>
        <v>0.79999999999999993</v>
      </c>
      <c r="D66" s="14">
        <f>E14*C66/12</f>
        <v>9.9333333333333329E-2</v>
      </c>
      <c r="E66" s="15">
        <f>D66*43560</f>
        <v>4326.96</v>
      </c>
      <c r="F66" s="14">
        <f t="shared" ref="F66" si="69">D66+M14*($E$8-$D$8)/12</f>
        <v>9.9333333333333329E-2</v>
      </c>
      <c r="G66" s="15">
        <f>F66*43560</f>
        <v>4326.96</v>
      </c>
      <c r="H66" s="14">
        <f t="shared" ref="H66" si="70">D66+M14*($F$8-$D$8)/12</f>
        <v>9.9333333333333329E-2</v>
      </c>
      <c r="I66" s="15">
        <f>H66*43560</f>
        <v>4326.96</v>
      </c>
      <c r="J66" s="14">
        <f t="shared" ref="J66" si="71">D66+M14*($G$8-$D$8)/12</f>
        <v>9.9333333333333329E-2</v>
      </c>
      <c r="K66" s="15">
        <f>J66*43560</f>
        <v>4326.96</v>
      </c>
      <c r="L66" s="13">
        <f t="shared" ref="L66" si="72">J14*P$9+K14*Q$9+L14*R$9+M14*S$9</f>
        <v>3.278</v>
      </c>
      <c r="M66" s="13">
        <f t="shared" ref="M66" si="73">L66/E53</f>
        <v>9.1827364554637281E-4</v>
      </c>
      <c r="N66" s="14">
        <f t="shared" ref="N66:N75" si="74">M14*(0.44-0.1)/12</f>
        <v>0</v>
      </c>
      <c r="O66" s="15">
        <f>N66*43560</f>
        <v>0</v>
      </c>
      <c r="Q66" s="8"/>
    </row>
    <row r="67" spans="2:17" x14ac:dyDescent="0.25">
      <c r="B67" s="11" t="str">
        <f t="shared" si="67"/>
        <v>lot 1</v>
      </c>
      <c r="C67" s="13">
        <f t="shared" ref="C67:C75" si="75">($J$9*J15+$K$9*K15+$L$9*L15+$M$9*M15)/E15</f>
        <v>2.5220000000000002</v>
      </c>
      <c r="D67" s="14">
        <f t="shared" ref="D67:D75" si="76">E15*C67/12</f>
        <v>0.21378153333333338</v>
      </c>
      <c r="E67" s="15">
        <f t="shared" ref="E67:E75" si="77">D67*43560</f>
        <v>9312.3235920000025</v>
      </c>
      <c r="F67" s="14">
        <f t="shared" ref="F67:F75" si="78">D67+M15*($E$8-$D$8)/12</f>
        <v>0.27099903333333342</v>
      </c>
      <c r="G67" s="15">
        <f t="shared" ref="G67:G75" si="79">F67*43560</f>
        <v>11804.717892000004</v>
      </c>
      <c r="H67" s="14">
        <f t="shared" ref="H67:H75" si="80">D67+M15*($F$8-$D$8)/12</f>
        <v>0.35110353333333344</v>
      </c>
      <c r="I67" s="15">
        <f t="shared" ref="I67:I75" si="81">H67*43560</f>
        <v>15294.069912000004</v>
      </c>
      <c r="J67" s="14">
        <f t="shared" ref="J67:J75" si="82">D67+M15*($G$8-$D$8)/12</f>
        <v>0.44646603333333346</v>
      </c>
      <c r="K67" s="15">
        <f t="shared" ref="K67:K75" si="83">J67*43560</f>
        <v>19448.060412000006</v>
      </c>
      <c r="L67" s="13">
        <f t="shared" ref="L67:L75" si="84">J15*P$9+K15*Q$9+L15*R$9+M15*S$9</f>
        <v>5.1856856000000002</v>
      </c>
      <c r="M67" s="13">
        <f t="shared" ref="M67:M75" si="85">L67/E54</f>
        <v>6.2335007256929546E-4</v>
      </c>
      <c r="N67" s="14">
        <f t="shared" si="74"/>
        <v>2.5938600000000003E-2</v>
      </c>
      <c r="O67" s="15">
        <f t="shared" ref="O67:O75" si="86">N67*43560</f>
        <v>1129.8854160000001</v>
      </c>
      <c r="Q67" s="8"/>
    </row>
    <row r="68" spans="2:17" x14ac:dyDescent="0.25">
      <c r="B68" s="11" t="str">
        <f t="shared" si="67"/>
        <v>lot 2</v>
      </c>
      <c r="C68" s="13">
        <f t="shared" si="75"/>
        <v>2.5220000000000002</v>
      </c>
      <c r="D68" s="14">
        <f t="shared" si="76"/>
        <v>0.15342166666666668</v>
      </c>
      <c r="E68" s="15">
        <f t="shared" si="77"/>
        <v>6683.0478000000003</v>
      </c>
      <c r="F68" s="14">
        <f t="shared" si="78"/>
        <v>0.19448416666666668</v>
      </c>
      <c r="G68" s="15">
        <f t="shared" si="79"/>
        <v>8471.7303000000011</v>
      </c>
      <c r="H68" s="14">
        <f t="shared" si="80"/>
        <v>0.2519716666666667</v>
      </c>
      <c r="I68" s="15">
        <f t="shared" si="81"/>
        <v>10975.885800000002</v>
      </c>
      <c r="J68" s="14">
        <f t="shared" si="82"/>
        <v>0.32040916666666674</v>
      </c>
      <c r="K68" s="15">
        <f t="shared" si="83"/>
        <v>13957.023300000003</v>
      </c>
      <c r="L68" s="13">
        <f t="shared" si="84"/>
        <v>3.7215400000000001</v>
      </c>
      <c r="M68" s="13">
        <f t="shared" si="85"/>
        <v>6.2335007256929546E-4</v>
      </c>
      <c r="N68" s="14">
        <f t="shared" si="74"/>
        <v>1.8615E-2</v>
      </c>
      <c r="O68" s="15">
        <f t="shared" si="86"/>
        <v>810.86939999999993</v>
      </c>
      <c r="Q68" s="8"/>
    </row>
    <row r="69" spans="2:17" x14ac:dyDescent="0.25">
      <c r="B69" s="11" t="str">
        <f t="shared" si="67"/>
        <v>lot 3</v>
      </c>
      <c r="C69" s="13">
        <f t="shared" si="75"/>
        <v>2.5220000000000007</v>
      </c>
      <c r="D69" s="14">
        <f t="shared" si="76"/>
        <v>0.18915000000000004</v>
      </c>
      <c r="E69" s="15">
        <f t="shared" si="77"/>
        <v>8239.3740000000016</v>
      </c>
      <c r="F69" s="14">
        <f t="shared" si="78"/>
        <v>0.23977500000000004</v>
      </c>
      <c r="G69" s="15">
        <f t="shared" si="79"/>
        <v>10444.599000000002</v>
      </c>
      <c r="H69" s="14">
        <f t="shared" si="80"/>
        <v>0.31065000000000009</v>
      </c>
      <c r="I69" s="15">
        <f t="shared" si="81"/>
        <v>13531.914000000004</v>
      </c>
      <c r="J69" s="14">
        <f t="shared" si="82"/>
        <v>0.39502500000000007</v>
      </c>
      <c r="K69" s="15">
        <f t="shared" si="83"/>
        <v>17207.289000000004</v>
      </c>
      <c r="L69" s="13">
        <f t="shared" si="84"/>
        <v>4.5882000000000005</v>
      </c>
      <c r="M69" s="13">
        <f t="shared" si="85"/>
        <v>6.2335007256929557E-4</v>
      </c>
      <c r="N69" s="14">
        <f t="shared" si="74"/>
        <v>2.2949999999999998E-2</v>
      </c>
      <c r="O69" s="15">
        <f t="shared" si="86"/>
        <v>999.70199999999988</v>
      </c>
      <c r="Q69" s="8"/>
    </row>
    <row r="70" spans="2:17" x14ac:dyDescent="0.25">
      <c r="B70" s="11" t="str">
        <f t="shared" si="67"/>
        <v>lot 4</v>
      </c>
      <c r="C70" s="13">
        <f t="shared" si="75"/>
        <v>2.5220000000000002</v>
      </c>
      <c r="D70" s="14">
        <f t="shared" si="76"/>
        <v>0.2101666666666667</v>
      </c>
      <c r="E70" s="15">
        <f t="shared" si="77"/>
        <v>9154.86</v>
      </c>
      <c r="F70" s="14">
        <f t="shared" si="78"/>
        <v>0.26641666666666669</v>
      </c>
      <c r="G70" s="15">
        <f t="shared" si="79"/>
        <v>11605.11</v>
      </c>
      <c r="H70" s="14">
        <f t="shared" si="80"/>
        <v>0.34516666666666673</v>
      </c>
      <c r="I70" s="15">
        <f t="shared" si="81"/>
        <v>15035.460000000003</v>
      </c>
      <c r="J70" s="14">
        <f t="shared" si="82"/>
        <v>0.43891666666666673</v>
      </c>
      <c r="K70" s="15">
        <f t="shared" si="83"/>
        <v>19119.210000000003</v>
      </c>
      <c r="L70" s="13">
        <f t="shared" si="84"/>
        <v>5.0980000000000008</v>
      </c>
      <c r="M70" s="13">
        <f t="shared" si="85"/>
        <v>6.2335007256929546E-4</v>
      </c>
      <c r="N70" s="14">
        <f t="shared" si="74"/>
        <v>2.5499999999999998E-2</v>
      </c>
      <c r="O70" s="15">
        <f t="shared" si="86"/>
        <v>1110.78</v>
      </c>
      <c r="Q70" s="8"/>
    </row>
    <row r="71" spans="2:17" x14ac:dyDescent="0.25">
      <c r="B71" s="11" t="str">
        <f t="shared" si="67"/>
        <v>lot 5</v>
      </c>
      <c r="C71" s="13">
        <f t="shared" si="75"/>
        <v>2.5220000000000002</v>
      </c>
      <c r="D71" s="14">
        <f t="shared" si="76"/>
        <v>0.14711666666666667</v>
      </c>
      <c r="E71" s="15">
        <f t="shared" si="77"/>
        <v>6408.402</v>
      </c>
      <c r="F71" s="14">
        <f t="shared" si="78"/>
        <v>0.18649166666666667</v>
      </c>
      <c r="G71" s="15">
        <f t="shared" si="79"/>
        <v>8123.5770000000002</v>
      </c>
      <c r="H71" s="14">
        <f t="shared" si="80"/>
        <v>0.2416166666666667</v>
      </c>
      <c r="I71" s="15">
        <f t="shared" si="81"/>
        <v>10524.822000000002</v>
      </c>
      <c r="J71" s="14">
        <f t="shared" si="82"/>
        <v>0.30724166666666669</v>
      </c>
      <c r="K71" s="15">
        <f t="shared" si="83"/>
        <v>13383.447000000002</v>
      </c>
      <c r="L71" s="13">
        <f t="shared" si="84"/>
        <v>3.5686</v>
      </c>
      <c r="M71" s="13">
        <f t="shared" si="85"/>
        <v>6.2335007256929546E-4</v>
      </c>
      <c r="N71" s="14">
        <f t="shared" si="74"/>
        <v>1.7849999999999998E-2</v>
      </c>
      <c r="O71" s="15">
        <f t="shared" si="86"/>
        <v>777.54599999999994</v>
      </c>
      <c r="Q71" s="8"/>
    </row>
    <row r="72" spans="2:17" x14ac:dyDescent="0.25">
      <c r="B72" s="11" t="str">
        <f t="shared" si="67"/>
        <v>lot 6</v>
      </c>
      <c r="C72" s="13">
        <f t="shared" si="75"/>
        <v>2.5220000000000007</v>
      </c>
      <c r="D72" s="14">
        <f t="shared" si="76"/>
        <v>0.24379333333333339</v>
      </c>
      <c r="E72" s="15">
        <f t="shared" si="77"/>
        <v>10619.637600000002</v>
      </c>
      <c r="F72" s="14">
        <f t="shared" si="78"/>
        <v>0.30904333333333339</v>
      </c>
      <c r="G72" s="15">
        <f t="shared" si="79"/>
        <v>13461.927600000003</v>
      </c>
      <c r="H72" s="14">
        <f t="shared" si="80"/>
        <v>0.40039333333333343</v>
      </c>
      <c r="I72" s="15">
        <f t="shared" si="81"/>
        <v>17441.133600000005</v>
      </c>
      <c r="J72" s="14">
        <f t="shared" si="82"/>
        <v>0.50914333333333339</v>
      </c>
      <c r="K72" s="15">
        <f t="shared" si="83"/>
        <v>22178.283600000002</v>
      </c>
      <c r="L72" s="13">
        <f t="shared" si="84"/>
        <v>5.9136799999999994</v>
      </c>
      <c r="M72" s="13">
        <f t="shared" si="85"/>
        <v>6.2335007256929535E-4</v>
      </c>
      <c r="N72" s="14">
        <f t="shared" si="74"/>
        <v>2.9579999999999999E-2</v>
      </c>
      <c r="O72" s="15">
        <f t="shared" si="86"/>
        <v>1288.5047999999999</v>
      </c>
      <c r="Q72" s="8"/>
    </row>
    <row r="73" spans="2:17" x14ac:dyDescent="0.25">
      <c r="B73" s="11" t="str">
        <f t="shared" si="67"/>
        <v>lot 7</v>
      </c>
      <c r="C73" s="13">
        <f t="shared" si="75"/>
        <v>2.5219999999999998</v>
      </c>
      <c r="D73" s="14">
        <f t="shared" si="76"/>
        <v>0.283725</v>
      </c>
      <c r="E73" s="15">
        <f t="shared" si="77"/>
        <v>12359.061</v>
      </c>
      <c r="F73" s="14">
        <f t="shared" si="78"/>
        <v>0.3596625</v>
      </c>
      <c r="G73" s="15">
        <f t="shared" si="79"/>
        <v>15666.898499999999</v>
      </c>
      <c r="H73" s="14">
        <f t="shared" si="80"/>
        <v>0.46597500000000003</v>
      </c>
      <c r="I73" s="15">
        <f t="shared" si="81"/>
        <v>20297.871000000003</v>
      </c>
      <c r="J73" s="14">
        <f t="shared" si="82"/>
        <v>0.59253750000000005</v>
      </c>
      <c r="K73" s="15">
        <f t="shared" si="83"/>
        <v>25810.933500000003</v>
      </c>
      <c r="L73" s="13">
        <f t="shared" si="84"/>
        <v>6.8822999999999999</v>
      </c>
      <c r="M73" s="13">
        <f t="shared" si="85"/>
        <v>6.2335007256929546E-4</v>
      </c>
      <c r="N73" s="14">
        <f t="shared" si="74"/>
        <v>3.4424999999999997E-2</v>
      </c>
      <c r="O73" s="15">
        <f t="shared" si="86"/>
        <v>1499.5529999999999</v>
      </c>
      <c r="Q73" s="8"/>
    </row>
    <row r="74" spans="2:17" x14ac:dyDescent="0.25">
      <c r="B74" s="11" t="str">
        <f t="shared" si="67"/>
        <v>lot 8</v>
      </c>
      <c r="C74" s="13">
        <f t="shared" si="75"/>
        <v>2.5220000000000002</v>
      </c>
      <c r="D74" s="14">
        <f t="shared" si="76"/>
        <v>1.5195050000000003</v>
      </c>
      <c r="E74" s="15">
        <f t="shared" si="77"/>
        <v>66189.637800000011</v>
      </c>
      <c r="F74" s="14">
        <f t="shared" si="78"/>
        <v>1.9261925000000004</v>
      </c>
      <c r="G74" s="15">
        <f t="shared" si="79"/>
        <v>83904.945300000021</v>
      </c>
      <c r="H74" s="14">
        <f t="shared" si="80"/>
        <v>2.4955550000000004</v>
      </c>
      <c r="I74" s="15">
        <f t="shared" si="81"/>
        <v>108706.37580000002</v>
      </c>
      <c r="J74" s="14">
        <f t="shared" si="82"/>
        <v>3.1733675000000008</v>
      </c>
      <c r="K74" s="15">
        <f t="shared" si="83"/>
        <v>138231.88830000002</v>
      </c>
      <c r="L74" s="13">
        <f t="shared" si="84"/>
        <v>36.858540000000005</v>
      </c>
      <c r="M74" s="13">
        <f t="shared" si="85"/>
        <v>6.2335007256929546E-4</v>
      </c>
      <c r="N74" s="14">
        <f t="shared" si="74"/>
        <v>0.184365</v>
      </c>
      <c r="O74" s="15">
        <f t="shared" si="86"/>
        <v>8030.9394000000002</v>
      </c>
      <c r="Q74" s="8"/>
    </row>
    <row r="75" spans="2:17" x14ac:dyDescent="0.25">
      <c r="B75" s="11" t="str">
        <f t="shared" si="67"/>
        <v>lot 9</v>
      </c>
      <c r="C75" s="13">
        <f t="shared" si="75"/>
        <v>2.5219999999999998</v>
      </c>
      <c r="D75" s="14">
        <f t="shared" si="76"/>
        <v>1.4711666666666667</v>
      </c>
      <c r="E75" s="15">
        <f t="shared" si="77"/>
        <v>64084.020000000004</v>
      </c>
      <c r="F75" s="14">
        <f t="shared" si="78"/>
        <v>1.8649166666666668</v>
      </c>
      <c r="G75" s="15">
        <f t="shared" si="79"/>
        <v>81235.77</v>
      </c>
      <c r="H75" s="14">
        <f t="shared" si="80"/>
        <v>2.4161666666666668</v>
      </c>
      <c r="I75" s="15">
        <f t="shared" si="81"/>
        <v>105248.22</v>
      </c>
      <c r="J75" s="14">
        <f t="shared" si="82"/>
        <v>3.0724166666666668</v>
      </c>
      <c r="K75" s="15">
        <f t="shared" si="83"/>
        <v>133834.47</v>
      </c>
      <c r="L75" s="13">
        <f t="shared" si="84"/>
        <v>35.685999999999993</v>
      </c>
      <c r="M75" s="13">
        <f t="shared" si="85"/>
        <v>6.2335007256929546E-4</v>
      </c>
      <c r="N75" s="14">
        <f t="shared" si="74"/>
        <v>0.17849999999999999</v>
      </c>
      <c r="O75" s="15">
        <f t="shared" si="86"/>
        <v>7775.46</v>
      </c>
    </row>
  </sheetData>
  <mergeCells count="23">
    <mergeCell ref="D51:E51"/>
    <mergeCell ref="F51:G51"/>
    <mergeCell ref="H51:I51"/>
    <mergeCell ref="J51:K51"/>
    <mergeCell ref="D64:E64"/>
    <mergeCell ref="F64:G64"/>
    <mergeCell ref="H64:I64"/>
    <mergeCell ref="J64:K64"/>
    <mergeCell ref="D12:E12"/>
    <mergeCell ref="D25:E25"/>
    <mergeCell ref="D38:E38"/>
    <mergeCell ref="F25:G25"/>
    <mergeCell ref="H25:I25"/>
    <mergeCell ref="H38:I38"/>
    <mergeCell ref="F38:G38"/>
    <mergeCell ref="N25:O25"/>
    <mergeCell ref="N38:O38"/>
    <mergeCell ref="N51:O51"/>
    <mergeCell ref="N64:O64"/>
    <mergeCell ref="F12:I12"/>
    <mergeCell ref="J12:M12"/>
    <mergeCell ref="J25:K25"/>
    <mergeCell ref="J38:K38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2017-02-15T17:59:34Z</dcterms:modified>
</cp:coreProperties>
</file>