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90" windowWidth="8130" windowHeight="12075" firstSheet="1" activeTab="1"/>
  </bookViews>
  <sheets>
    <sheet name="STILLING BASINS" sheetId="1" r:id="rId1"/>
    <sheet name="Urban Drainage &amp; Flood Control " sheetId="4" r:id="rId2"/>
  </sheets>
  <definedNames>
    <definedName name="_xlnm.Print_Area" localSheetId="1">'Urban Drainage &amp; Flood Control '!$A$1:$G$21</definedName>
  </definedNames>
  <calcPr calcId="145621"/>
</workbook>
</file>

<file path=xl/calcChain.xml><?xml version="1.0" encoding="utf-8"?>
<calcChain xmlns="http://schemas.openxmlformats.org/spreadsheetml/2006/main">
  <c r="D21" i="4" l="1"/>
  <c r="D20" i="4"/>
  <c r="C35" i="4"/>
  <c r="E60" i="1" l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</calcChain>
</file>

<file path=xl/sharedStrings.xml><?xml version="1.0" encoding="utf-8"?>
<sst xmlns="http://schemas.openxmlformats.org/spreadsheetml/2006/main" count="73" uniqueCount="50">
  <si>
    <t>where:</t>
  </si>
  <si>
    <t>median stone diameter (ft)</t>
  </si>
  <si>
    <t xml:space="preserve">V = </t>
  </si>
  <si>
    <t>average channel velocity (ft/s)</t>
  </si>
  <si>
    <r>
      <t>D</t>
    </r>
    <r>
      <rPr>
        <vertAlign val="subscript"/>
        <sz val="11"/>
        <color theme="1"/>
        <rFont val="Calibri"/>
        <family val="2"/>
        <scheme val="minor"/>
      </rPr>
      <t>50</t>
    </r>
    <r>
      <rPr>
        <sz val="11"/>
        <color theme="1"/>
        <rFont val="Calibri"/>
        <family val="2"/>
        <scheme val="minor"/>
      </rPr>
      <t xml:space="preserve"> = </t>
    </r>
  </si>
  <si>
    <t>PROJECT:</t>
  </si>
  <si>
    <t>DATE:</t>
  </si>
  <si>
    <t>US Bureau of Reclamation Method (Peterka 1958)</t>
  </si>
  <si>
    <t>Tillatoba Model Study Method (Blaisdell 1973)</t>
  </si>
  <si>
    <t>√d</t>
  </si>
  <si>
    <r>
      <t>V</t>
    </r>
    <r>
      <rPr>
        <u/>
        <vertAlign val="superscript"/>
        <sz val="11"/>
        <color theme="1"/>
        <rFont val="Calibri"/>
        <family val="2"/>
        <scheme val="minor"/>
      </rPr>
      <t>3</t>
    </r>
  </si>
  <si>
    <t xml:space="preserve">d = </t>
  </si>
  <si>
    <t>channel depth (ft)</t>
  </si>
  <si>
    <t>RIPRAP SIZING FOR STILLING BASINS</t>
  </si>
  <si>
    <t>LOCATION</t>
  </si>
  <si>
    <t>US Bureau Method</t>
  </si>
  <si>
    <t>Tillatoba Method</t>
  </si>
  <si>
    <t>V   (ft/s)</t>
  </si>
  <si>
    <t>d   (ft)</t>
  </si>
  <si>
    <r>
      <t>D</t>
    </r>
    <r>
      <rPr>
        <vertAlign val="subscript"/>
        <sz val="11"/>
        <color theme="1"/>
        <rFont val="Calibri"/>
        <family val="2"/>
        <scheme val="minor"/>
      </rPr>
      <t>50</t>
    </r>
    <r>
      <rPr>
        <sz val="11"/>
        <color theme="1"/>
        <rFont val="Calibri"/>
        <family val="2"/>
        <scheme val="minor"/>
      </rPr>
      <t xml:space="preserve">   (ft)</t>
    </r>
  </si>
  <si>
    <t>33+16.20</t>
  </si>
  <si>
    <t>32+78.73</t>
  </si>
  <si>
    <t>31+51.80</t>
  </si>
  <si>
    <t>31+21.75</t>
  </si>
  <si>
    <t>30+19.33</t>
  </si>
  <si>
    <t>29+90</t>
  </si>
  <si>
    <t>29+70</t>
  </si>
  <si>
    <t>29+56</t>
  </si>
  <si>
    <r>
      <t xml:space="preserve"> 0.0122 V</t>
    </r>
    <r>
      <rPr>
        <vertAlign val="superscript"/>
        <sz val="11"/>
        <color theme="1"/>
        <rFont val="Calibri"/>
        <family val="2"/>
        <scheme val="minor"/>
      </rPr>
      <t>2.06</t>
    </r>
  </si>
  <si>
    <t>USACE Habitat Boulder Design Method</t>
  </si>
  <si>
    <r>
      <t>D</t>
    </r>
    <r>
      <rPr>
        <sz val="11"/>
        <color theme="1"/>
        <rFont val="Calibri"/>
        <family val="2"/>
        <scheme val="minor"/>
      </rPr>
      <t xml:space="preserve"> = </t>
    </r>
  </si>
  <si>
    <r>
      <t>D</t>
    </r>
    <r>
      <rPr>
        <vertAlign val="subscript"/>
        <sz val="11"/>
        <color theme="1"/>
        <rFont val="Calibri"/>
        <family val="2"/>
        <scheme val="minor"/>
      </rPr>
      <t>50</t>
    </r>
    <r>
      <rPr>
        <sz val="11"/>
        <color theme="1"/>
        <rFont val="Calibri"/>
        <family val="2"/>
        <scheme val="minor"/>
      </rPr>
      <t xml:space="preserve"> =  </t>
    </r>
  </si>
  <si>
    <t>RIPRAP SIZING FOR LOW ENERGY APPLICATIONS - CHANNEL BANKS</t>
  </si>
  <si>
    <r>
      <t>D</t>
    </r>
    <r>
      <rPr>
        <b/>
        <vertAlign val="subscript"/>
        <sz val="11"/>
        <color theme="1"/>
        <rFont val="Calibri"/>
        <family val="2"/>
        <scheme val="minor"/>
      </rPr>
      <t>50</t>
    </r>
    <r>
      <rPr>
        <b/>
        <sz val="11"/>
        <color theme="1"/>
        <rFont val="Calibri"/>
        <family val="2"/>
        <scheme val="minor"/>
      </rPr>
      <t xml:space="preserve">   (ft)</t>
    </r>
  </si>
  <si>
    <t xml:space="preserve">S = </t>
  </si>
  <si>
    <t>channel slope (ft/ft)</t>
  </si>
  <si>
    <t>specific gravity of stone (min. = 2.50)</t>
  </si>
  <si>
    <t>Per COA Specs 165 pcf/62.4 pcf = 2.64</t>
  </si>
  <si>
    <r>
      <t>G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= </t>
    </r>
  </si>
  <si>
    <r>
      <t>[4.5 (G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-1)</t>
    </r>
    <r>
      <rPr>
        <vertAlign val="superscript"/>
        <sz val="11"/>
        <color theme="1"/>
        <rFont val="Calibri"/>
        <family val="2"/>
        <scheme val="minor"/>
      </rPr>
      <t>0.66</t>
    </r>
    <r>
      <rPr>
        <sz val="11"/>
        <color theme="1"/>
        <rFont val="Calibri"/>
        <family val="2"/>
        <scheme val="minor"/>
      </rPr>
      <t>]</t>
    </r>
    <r>
      <rPr>
        <vertAlign val="superscript"/>
        <sz val="11"/>
        <color theme="1"/>
        <rFont val="Calibri"/>
        <family val="2"/>
        <scheme val="minor"/>
      </rPr>
      <t>2</t>
    </r>
  </si>
  <si>
    <r>
      <t xml:space="preserve"> (VS</t>
    </r>
    <r>
      <rPr>
        <vertAlign val="superscript"/>
        <sz val="11"/>
        <color theme="1"/>
        <rFont val="Calibri"/>
        <family val="2"/>
        <scheme val="minor"/>
      </rPr>
      <t>0.17</t>
    </r>
    <r>
      <rPr>
        <sz val="11"/>
        <color theme="1"/>
        <rFont val="Calibri"/>
        <family val="2"/>
        <scheme val="minor"/>
      </rPr>
      <t>)</t>
    </r>
    <r>
      <rPr>
        <vertAlign val="superscript"/>
        <sz val="11"/>
        <color theme="1"/>
        <rFont val="Calibri"/>
        <family val="2"/>
        <scheme val="minor"/>
      </rPr>
      <t>2</t>
    </r>
  </si>
  <si>
    <t>Method per Urban Storm Drainage Criteria Manual Vol. 1 (2001, rev. 2008)</t>
  </si>
  <si>
    <t>(EQ.  MD-13)</t>
  </si>
  <si>
    <t>S</t>
  </si>
  <si>
    <t>DESCRIPTION</t>
  </si>
  <si>
    <t>MIREHAVEN ARROYO FOR CLOMR</t>
  </si>
  <si>
    <t>22+00.17</t>
  </si>
  <si>
    <t>21+47.78</t>
  </si>
  <si>
    <t>At upstream end of riprap transition</t>
  </si>
  <si>
    <t>At downstream end of riprap transition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</si>
</sst>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"/>
    <numFmt numFmtId="166" formatCode="0.000"/>
  </numFmts>
  <fonts count="9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vertAlign val="super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gray125">
        <fgColor theme="5" tint="0.39994506668294322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/>
      <top style="thick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double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right" vertical="center"/>
    </xf>
    <xf numFmtId="0" fontId="0" fillId="0" borderId="0" xfId="0" applyFont="1"/>
    <xf numFmtId="0" fontId="0" fillId="0" borderId="1" xfId="0" applyFont="1" applyBorder="1"/>
    <xf numFmtId="0" fontId="0" fillId="0" borderId="0" xfId="0" applyFont="1" applyAlignment="1">
      <alignment horizontal="right"/>
    </xf>
    <xf numFmtId="0" fontId="0" fillId="0" borderId="0" xfId="0" applyFont="1" applyAlignment="1"/>
    <xf numFmtId="0" fontId="0" fillId="0" borderId="0" xfId="0" applyFont="1" applyAlignment="1">
      <alignment horizontal="right" vertical="center"/>
    </xf>
    <xf numFmtId="0" fontId="0" fillId="0" borderId="1" xfId="0" applyFont="1" applyBorder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7" fillId="0" borderId="0" xfId="0" applyFont="1" applyAlignment="1">
      <alignment horizontal="center" wrapText="1"/>
    </xf>
    <xf numFmtId="164" fontId="7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166" fontId="0" fillId="0" borderId="0" xfId="0" applyNumberFormat="1"/>
    <xf numFmtId="2" fontId="0" fillId="0" borderId="0" xfId="0" applyNumberFormat="1" applyFill="1" applyAlignment="1">
      <alignment horizontal="center"/>
    </xf>
    <xf numFmtId="14" fontId="0" fillId="0" borderId="0" xfId="0" applyNumberFormat="1"/>
    <xf numFmtId="2" fontId="0" fillId="2" borderId="3" xfId="0" applyNumberFormat="1" applyFill="1" applyBorder="1" applyAlignment="1">
      <alignment horizontal="center"/>
    </xf>
    <xf numFmtId="165" fontId="0" fillId="2" borderId="3" xfId="0" applyNumberFormat="1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165" fontId="0" fillId="2" borderId="5" xfId="0" applyNumberFormat="1" applyFill="1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7" xfId="0" applyFill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2" fontId="0" fillId="2" borderId="9" xfId="0" applyNumberFormat="1" applyFill="1" applyBorder="1" applyAlignment="1">
      <alignment horizontal="center"/>
    </xf>
    <xf numFmtId="2" fontId="0" fillId="2" borderId="10" xfId="0" applyNumberFormat="1" applyFill="1" applyBorder="1" applyAlignment="1">
      <alignment horizontal="center"/>
    </xf>
    <xf numFmtId="0" fontId="0" fillId="0" borderId="11" xfId="0" applyBorder="1" applyAlignment="1">
      <alignment horizontal="center" wrapText="1"/>
    </xf>
    <xf numFmtId="2" fontId="0" fillId="2" borderId="12" xfId="0" applyNumberFormat="1" applyFill="1" applyBorder="1" applyAlignment="1">
      <alignment horizontal="left"/>
    </xf>
    <xf numFmtId="2" fontId="0" fillId="2" borderId="13" xfId="0" applyNumberFormat="1" applyFill="1" applyBorder="1" applyAlignment="1">
      <alignment horizontal="left"/>
    </xf>
    <xf numFmtId="0" fontId="0" fillId="2" borderId="4" xfId="0" applyFill="1" applyBorder="1" applyAlignment="1">
      <alignment horizontal="left" indent="1"/>
    </xf>
    <xf numFmtId="0" fontId="0" fillId="2" borderId="2" xfId="0" applyFill="1" applyBorder="1" applyAlignment="1">
      <alignment horizontal="left" indent="1"/>
    </xf>
    <xf numFmtId="0" fontId="0" fillId="0" borderId="14" xfId="0" applyFill="1" applyBorder="1" applyAlignment="1">
      <alignment horizontal="left" indent="1"/>
    </xf>
    <xf numFmtId="2" fontId="0" fillId="0" borderId="14" xfId="0" applyNumberFormat="1" applyFill="1" applyBorder="1" applyAlignment="1">
      <alignment horizontal="center"/>
    </xf>
    <xf numFmtId="165" fontId="0" fillId="0" borderId="14" xfId="0" applyNumberFormat="1" applyFill="1" applyBorder="1" applyAlignment="1">
      <alignment horizontal="center"/>
    </xf>
    <xf numFmtId="2" fontId="0" fillId="0" borderId="14" xfId="0" applyNumberFormat="1" applyFill="1" applyBorder="1" applyAlignment="1">
      <alignment horizontal="left"/>
    </xf>
    <xf numFmtId="0" fontId="0" fillId="0" borderId="0" xfId="0" applyFill="1" applyBorder="1" applyAlignment="1">
      <alignment horizontal="left" indent="1"/>
    </xf>
    <xf numFmtId="2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left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166" fontId="7" fillId="0" borderId="0" xfId="0" applyNumberFormat="1" applyFont="1" applyFill="1" applyBorder="1" applyAlignment="1">
      <alignment horizontal="center"/>
    </xf>
    <xf numFmtId="166" fontId="0" fillId="0" borderId="0" xfId="0" applyNumberFormat="1" applyFill="1" applyBorder="1" applyAlignment="1"/>
    <xf numFmtId="0" fontId="7" fillId="0" borderId="7" xfId="0" applyFont="1" applyBorder="1" applyAlignment="1">
      <alignment horizontal="center" wrapText="1"/>
    </xf>
    <xf numFmtId="0" fontId="0" fillId="0" borderId="7" xfId="0" applyBorder="1" applyAlignment="1">
      <alignment wrapText="1"/>
    </xf>
    <xf numFmtId="166" fontId="7" fillId="0" borderId="5" xfId="0" applyNumberFormat="1" applyFont="1" applyBorder="1" applyAlignment="1">
      <alignment horizontal="center"/>
    </xf>
    <xf numFmtId="166" fontId="0" fillId="0" borderId="5" xfId="0" applyNumberFormat="1" applyBorder="1" applyAlignment="1"/>
    <xf numFmtId="166" fontId="7" fillId="0" borderId="3" xfId="0" applyNumberFormat="1" applyFont="1" applyBorder="1" applyAlignment="1">
      <alignment horizontal="center"/>
    </xf>
    <xf numFmtId="166" fontId="0" fillId="0" borderId="3" xfId="0" applyNumberFormat="1" applyBorder="1" applyAlignment="1"/>
    <xf numFmtId="166" fontId="7" fillId="0" borderId="14" xfId="0" applyNumberFormat="1" applyFont="1" applyFill="1" applyBorder="1" applyAlignment="1">
      <alignment horizontal="center"/>
    </xf>
    <xf numFmtId="166" fontId="0" fillId="0" borderId="14" xfId="0" applyNumberForma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zoomScaleNormal="100" workbookViewId="0">
      <selection activeCell="H27" sqref="H27"/>
    </sheetView>
  </sheetViews>
  <sheetFormatPr defaultRowHeight="15" x14ac:dyDescent="0.25"/>
  <cols>
    <col min="1" max="1" width="12.7109375" customWidth="1"/>
    <col min="2" max="2" width="9.140625" customWidth="1"/>
    <col min="3" max="3" width="10" customWidth="1"/>
    <col min="4" max="4" width="18.7109375" customWidth="1"/>
    <col min="5" max="5" width="16.28515625" bestFit="1" customWidth="1"/>
  </cols>
  <sheetData>
    <row r="1" spans="1:8" ht="18.75" x14ac:dyDescent="0.3">
      <c r="A1" s="2" t="s">
        <v>13</v>
      </c>
    </row>
    <row r="3" spans="1:8" x14ac:dyDescent="0.25">
      <c r="A3" s="1" t="s">
        <v>5</v>
      </c>
    </row>
    <row r="4" spans="1:8" x14ac:dyDescent="0.25">
      <c r="A4" s="1" t="s">
        <v>6</v>
      </c>
    </row>
    <row r="7" spans="1:8" ht="15.75" x14ac:dyDescent="0.25">
      <c r="B7" s="3" t="s">
        <v>7</v>
      </c>
      <c r="C7" s="3"/>
      <c r="D7" s="3"/>
      <c r="E7" s="3"/>
    </row>
    <row r="9" spans="1:8" ht="18.75" x14ac:dyDescent="0.35">
      <c r="B9" s="1" t="s">
        <v>4</v>
      </c>
      <c r="C9" t="s">
        <v>28</v>
      </c>
    </row>
    <row r="11" spans="1:8" ht="18" x14ac:dyDescent="0.35">
      <c r="B11" s="1" t="s">
        <v>0</v>
      </c>
      <c r="C11" s="1" t="s">
        <v>4</v>
      </c>
      <c r="D11" t="s">
        <v>1</v>
      </c>
    </row>
    <row r="12" spans="1:8" x14ac:dyDescent="0.25">
      <c r="C12" s="1" t="s">
        <v>2</v>
      </c>
      <c r="D12" t="s">
        <v>3</v>
      </c>
    </row>
    <row r="14" spans="1:8" ht="15.75" x14ac:dyDescent="0.25">
      <c r="B14" s="3" t="s">
        <v>8</v>
      </c>
      <c r="C14" s="3"/>
      <c r="D14" s="3"/>
      <c r="E14" s="3"/>
      <c r="F14" s="3" t="s">
        <v>29</v>
      </c>
      <c r="G14" s="3"/>
      <c r="H14" s="3"/>
    </row>
    <row r="16" spans="1:8" ht="17.25" x14ac:dyDescent="0.25">
      <c r="B16" s="48" t="s">
        <v>4</v>
      </c>
      <c r="C16" s="49">
        <v>1.16E-3</v>
      </c>
      <c r="D16" s="4" t="s">
        <v>10</v>
      </c>
      <c r="F16" s="48" t="s">
        <v>30</v>
      </c>
      <c r="G16" t="s">
        <v>28</v>
      </c>
    </row>
    <row r="17" spans="1:8" x14ac:dyDescent="0.25">
      <c r="B17" s="49"/>
      <c r="C17" s="49"/>
      <c r="D17" t="s">
        <v>9</v>
      </c>
      <c r="F17" s="49"/>
    </row>
    <row r="18" spans="1:8" ht="18" x14ac:dyDescent="0.35">
      <c r="B18" s="1" t="s">
        <v>0</v>
      </c>
      <c r="C18" s="1" t="s">
        <v>4</v>
      </c>
      <c r="D18" t="s">
        <v>1</v>
      </c>
      <c r="F18" s="1" t="s">
        <v>0</v>
      </c>
      <c r="G18" s="1" t="s">
        <v>30</v>
      </c>
      <c r="H18" t="s">
        <v>1</v>
      </c>
    </row>
    <row r="19" spans="1:8" x14ac:dyDescent="0.25">
      <c r="C19" s="1" t="s">
        <v>2</v>
      </c>
      <c r="D19" t="s">
        <v>3</v>
      </c>
      <c r="G19" s="1" t="s">
        <v>2</v>
      </c>
      <c r="H19" t="s">
        <v>3</v>
      </c>
    </row>
    <row r="20" spans="1:8" x14ac:dyDescent="0.25">
      <c r="C20" s="1" t="s">
        <v>11</v>
      </c>
      <c r="D20" t="s">
        <v>12</v>
      </c>
    </row>
    <row r="22" spans="1:8" x14ac:dyDescent="0.25">
      <c r="D22" t="s">
        <v>15</v>
      </c>
      <c r="E22" t="s">
        <v>16</v>
      </c>
    </row>
    <row r="23" spans="1:8" ht="18" x14ac:dyDescent="0.35">
      <c r="A23" t="s">
        <v>14</v>
      </c>
      <c r="B23" s="5" t="s">
        <v>17</v>
      </c>
      <c r="C23" s="5" t="s">
        <v>18</v>
      </c>
      <c r="D23" s="5" t="s">
        <v>19</v>
      </c>
      <c r="E23" s="5" t="s">
        <v>19</v>
      </c>
    </row>
    <row r="24" spans="1:8" x14ac:dyDescent="0.25">
      <c r="A24" s="8" t="s">
        <v>20</v>
      </c>
      <c r="B24" s="7">
        <v>10.59</v>
      </c>
      <c r="C24" s="7">
        <v>2.83</v>
      </c>
      <c r="D24" s="6">
        <f>(0.0122*(B24^2.06))</f>
        <v>1.5763240748721059</v>
      </c>
      <c r="E24" s="6">
        <f>0.00116*((B24^3)/(C24^0.5))</f>
        <v>0.81894107038352182</v>
      </c>
    </row>
    <row r="25" spans="1:8" x14ac:dyDescent="0.25">
      <c r="A25" s="8" t="s">
        <v>21</v>
      </c>
      <c r="B25" s="7">
        <v>8.48</v>
      </c>
      <c r="C25" s="7">
        <v>3.16</v>
      </c>
      <c r="D25" s="6">
        <f>(0.0122*(B25^2.06))</f>
        <v>0.99736767002544846</v>
      </c>
      <c r="E25" s="6">
        <f>0.00116*((B25^3)/(C25^0.5))</f>
        <v>0.39792571444090863</v>
      </c>
    </row>
    <row r="26" spans="1:8" x14ac:dyDescent="0.25">
      <c r="A26" s="8" t="s">
        <v>22</v>
      </c>
      <c r="B26" s="7">
        <v>10.53</v>
      </c>
      <c r="C26" s="7">
        <v>3.09</v>
      </c>
      <c r="D26" s="6">
        <f t="shared" ref="D26:D60" si="0">(0.0122*(B26^2.06))</f>
        <v>1.5579814243400993</v>
      </c>
      <c r="E26" s="6">
        <f t="shared" ref="E26:E60" si="1">0.00116*((B26^3)/(C26^0.5))</f>
        <v>0.7704844232216409</v>
      </c>
    </row>
    <row r="27" spans="1:8" x14ac:dyDescent="0.25">
      <c r="A27" s="8" t="s">
        <v>23</v>
      </c>
      <c r="B27" s="7">
        <v>11.44</v>
      </c>
      <c r="C27" s="7">
        <v>2.27</v>
      </c>
      <c r="D27" s="6">
        <f t="shared" si="0"/>
        <v>1.848065846518143</v>
      </c>
      <c r="E27" s="6">
        <f t="shared" si="1"/>
        <v>1.152718157034921</v>
      </c>
    </row>
    <row r="28" spans="1:8" x14ac:dyDescent="0.25">
      <c r="A28" s="8" t="s">
        <v>24</v>
      </c>
      <c r="B28" s="7">
        <v>20.87</v>
      </c>
      <c r="C28" s="7">
        <v>2.21</v>
      </c>
      <c r="D28" s="6">
        <f t="shared" si="0"/>
        <v>6.3764076735128459</v>
      </c>
      <c r="E28" s="6">
        <f t="shared" si="1"/>
        <v>7.092987583137595</v>
      </c>
    </row>
    <row r="29" spans="1:8" x14ac:dyDescent="0.25">
      <c r="A29" s="8" t="s">
        <v>25</v>
      </c>
      <c r="B29" s="7">
        <v>18.829999999999998</v>
      </c>
      <c r="C29" s="7">
        <v>1.65</v>
      </c>
      <c r="D29" s="6">
        <f t="shared" si="0"/>
        <v>5.1588332452056669</v>
      </c>
      <c r="E29" s="6">
        <f t="shared" si="1"/>
        <v>6.029301160170065</v>
      </c>
    </row>
    <row r="30" spans="1:8" x14ac:dyDescent="0.25">
      <c r="A30" s="8" t="s">
        <v>26</v>
      </c>
      <c r="B30" s="7">
        <v>14.99</v>
      </c>
      <c r="C30" s="7">
        <v>2</v>
      </c>
      <c r="D30" s="6">
        <f t="shared" si="0"/>
        <v>3.2248624420590941</v>
      </c>
      <c r="E30" s="6">
        <f t="shared" si="1"/>
        <v>2.7627900925257971</v>
      </c>
    </row>
    <row r="31" spans="1:8" x14ac:dyDescent="0.25">
      <c r="A31" s="8" t="s">
        <v>27</v>
      </c>
      <c r="B31" s="7">
        <v>7.32</v>
      </c>
      <c r="C31" s="7">
        <v>3.54</v>
      </c>
      <c r="D31" s="6">
        <f t="shared" si="0"/>
        <v>0.73663552217837047</v>
      </c>
      <c r="E31" s="6">
        <f t="shared" si="1"/>
        <v>0.24181854369639172</v>
      </c>
    </row>
    <row r="32" spans="1:8" x14ac:dyDescent="0.25">
      <c r="A32" s="8"/>
      <c r="B32" s="7"/>
      <c r="C32" s="7"/>
      <c r="D32" s="6">
        <f t="shared" si="0"/>
        <v>0</v>
      </c>
      <c r="E32" s="6" t="e">
        <f t="shared" si="1"/>
        <v>#DIV/0!</v>
      </c>
    </row>
    <row r="33" spans="1:5" x14ac:dyDescent="0.25">
      <c r="A33" s="8"/>
      <c r="B33" s="7"/>
      <c r="C33" s="7"/>
      <c r="D33" s="6">
        <f t="shared" si="0"/>
        <v>0</v>
      </c>
      <c r="E33" s="6" t="e">
        <f t="shared" si="1"/>
        <v>#DIV/0!</v>
      </c>
    </row>
    <row r="34" spans="1:5" x14ac:dyDescent="0.25">
      <c r="A34" s="8"/>
      <c r="B34" s="7"/>
      <c r="C34" s="7"/>
      <c r="D34" s="6">
        <f t="shared" si="0"/>
        <v>0</v>
      </c>
      <c r="E34" s="6" t="e">
        <f t="shared" si="1"/>
        <v>#DIV/0!</v>
      </c>
    </row>
    <row r="35" spans="1:5" x14ac:dyDescent="0.25">
      <c r="A35" s="8"/>
      <c r="B35" s="7"/>
      <c r="C35" s="7"/>
      <c r="D35" s="6">
        <f t="shared" si="0"/>
        <v>0</v>
      </c>
      <c r="E35" s="6" t="e">
        <f t="shared" si="1"/>
        <v>#DIV/0!</v>
      </c>
    </row>
    <row r="36" spans="1:5" x14ac:dyDescent="0.25">
      <c r="A36" s="8"/>
      <c r="B36" s="7"/>
      <c r="C36" s="7"/>
      <c r="D36" s="6">
        <f t="shared" si="0"/>
        <v>0</v>
      </c>
      <c r="E36" s="6" t="e">
        <f t="shared" si="1"/>
        <v>#DIV/0!</v>
      </c>
    </row>
    <row r="37" spans="1:5" x14ac:dyDescent="0.25">
      <c r="A37" s="8"/>
      <c r="B37" s="7"/>
      <c r="C37" s="7"/>
      <c r="D37" s="6">
        <f t="shared" si="0"/>
        <v>0</v>
      </c>
      <c r="E37" s="6" t="e">
        <f t="shared" si="1"/>
        <v>#DIV/0!</v>
      </c>
    </row>
    <row r="38" spans="1:5" x14ac:dyDescent="0.25">
      <c r="A38" s="8"/>
      <c r="B38" s="7"/>
      <c r="C38" s="7"/>
      <c r="D38" s="6">
        <f t="shared" si="0"/>
        <v>0</v>
      </c>
      <c r="E38" s="6" t="e">
        <f t="shared" si="1"/>
        <v>#DIV/0!</v>
      </c>
    </row>
    <row r="39" spans="1:5" x14ac:dyDescent="0.25">
      <c r="A39" s="8"/>
      <c r="B39" s="7"/>
      <c r="C39" s="7"/>
      <c r="D39" s="6">
        <f t="shared" si="0"/>
        <v>0</v>
      </c>
      <c r="E39" s="6" t="e">
        <f t="shared" si="1"/>
        <v>#DIV/0!</v>
      </c>
    </row>
    <row r="40" spans="1:5" x14ac:dyDescent="0.25">
      <c r="A40" s="8"/>
      <c r="B40" s="7"/>
      <c r="C40" s="7"/>
      <c r="D40" s="6">
        <f t="shared" si="0"/>
        <v>0</v>
      </c>
      <c r="E40" s="6" t="e">
        <f t="shared" si="1"/>
        <v>#DIV/0!</v>
      </c>
    </row>
    <row r="41" spans="1:5" x14ac:dyDescent="0.25">
      <c r="A41" s="8"/>
      <c r="B41" s="7"/>
      <c r="C41" s="7"/>
      <c r="D41" s="6">
        <f t="shared" si="0"/>
        <v>0</v>
      </c>
      <c r="E41" s="6" t="e">
        <f t="shared" si="1"/>
        <v>#DIV/0!</v>
      </c>
    </row>
    <row r="42" spans="1:5" x14ac:dyDescent="0.25">
      <c r="A42" s="8"/>
      <c r="B42" s="7"/>
      <c r="C42" s="7"/>
      <c r="D42" s="6">
        <f t="shared" si="0"/>
        <v>0</v>
      </c>
      <c r="E42" s="6" t="e">
        <f t="shared" si="1"/>
        <v>#DIV/0!</v>
      </c>
    </row>
    <row r="43" spans="1:5" x14ac:dyDescent="0.25">
      <c r="A43" s="8"/>
      <c r="B43" s="7"/>
      <c r="C43" s="7"/>
      <c r="D43" s="6">
        <f t="shared" si="0"/>
        <v>0</v>
      </c>
      <c r="E43" s="6" t="e">
        <f t="shared" si="1"/>
        <v>#DIV/0!</v>
      </c>
    </row>
    <row r="44" spans="1:5" x14ac:dyDescent="0.25">
      <c r="A44" s="8"/>
      <c r="B44" s="7"/>
      <c r="C44" s="7"/>
      <c r="D44" s="6">
        <f t="shared" si="0"/>
        <v>0</v>
      </c>
      <c r="E44" s="6" t="e">
        <f t="shared" si="1"/>
        <v>#DIV/0!</v>
      </c>
    </row>
    <row r="45" spans="1:5" x14ac:dyDescent="0.25">
      <c r="A45" s="8"/>
      <c r="B45" s="7"/>
      <c r="C45" s="7"/>
      <c r="D45" s="6">
        <f t="shared" si="0"/>
        <v>0</v>
      </c>
      <c r="E45" s="6" t="e">
        <f t="shared" si="1"/>
        <v>#DIV/0!</v>
      </c>
    </row>
    <row r="46" spans="1:5" x14ac:dyDescent="0.25">
      <c r="A46" s="8"/>
      <c r="B46" s="7"/>
      <c r="C46" s="7"/>
      <c r="D46" s="6">
        <f t="shared" si="0"/>
        <v>0</v>
      </c>
      <c r="E46" s="6" t="e">
        <f t="shared" si="1"/>
        <v>#DIV/0!</v>
      </c>
    </row>
    <row r="47" spans="1:5" x14ac:dyDescent="0.25">
      <c r="A47" s="8"/>
      <c r="B47" s="7"/>
      <c r="C47" s="7"/>
      <c r="D47" s="6">
        <f t="shared" si="0"/>
        <v>0</v>
      </c>
      <c r="E47" s="6" t="e">
        <f t="shared" si="1"/>
        <v>#DIV/0!</v>
      </c>
    </row>
    <row r="48" spans="1:5" x14ac:dyDescent="0.25">
      <c r="A48" s="8"/>
      <c r="B48" s="7"/>
      <c r="C48" s="7"/>
      <c r="D48" s="6">
        <f t="shared" si="0"/>
        <v>0</v>
      </c>
      <c r="E48" s="6" t="e">
        <f t="shared" si="1"/>
        <v>#DIV/0!</v>
      </c>
    </row>
    <row r="49" spans="1:5" x14ac:dyDescent="0.25">
      <c r="A49" s="8"/>
      <c r="B49" s="7"/>
      <c r="C49" s="7"/>
      <c r="D49" s="6">
        <f t="shared" si="0"/>
        <v>0</v>
      </c>
      <c r="E49" s="6" t="e">
        <f t="shared" si="1"/>
        <v>#DIV/0!</v>
      </c>
    </row>
    <row r="50" spans="1:5" x14ac:dyDescent="0.25">
      <c r="A50" s="8"/>
      <c r="B50" s="7"/>
      <c r="C50" s="7"/>
      <c r="D50" s="6">
        <f t="shared" si="0"/>
        <v>0</v>
      </c>
      <c r="E50" s="6" t="e">
        <f t="shared" si="1"/>
        <v>#DIV/0!</v>
      </c>
    </row>
    <row r="51" spans="1:5" x14ac:dyDescent="0.25">
      <c r="A51" s="8"/>
      <c r="B51" s="7"/>
      <c r="C51" s="7"/>
      <c r="D51" s="6">
        <f t="shared" si="0"/>
        <v>0</v>
      </c>
      <c r="E51" s="6" t="e">
        <f t="shared" si="1"/>
        <v>#DIV/0!</v>
      </c>
    </row>
    <row r="52" spans="1:5" x14ac:dyDescent="0.25">
      <c r="A52" s="8"/>
      <c r="B52" s="7"/>
      <c r="C52" s="7"/>
      <c r="D52" s="6">
        <f t="shared" si="0"/>
        <v>0</v>
      </c>
      <c r="E52" s="6" t="e">
        <f t="shared" si="1"/>
        <v>#DIV/0!</v>
      </c>
    </row>
    <row r="53" spans="1:5" x14ac:dyDescent="0.25">
      <c r="A53" s="8"/>
      <c r="B53" s="7"/>
      <c r="C53" s="7"/>
      <c r="D53" s="6">
        <f t="shared" si="0"/>
        <v>0</v>
      </c>
      <c r="E53" s="6" t="e">
        <f t="shared" si="1"/>
        <v>#DIV/0!</v>
      </c>
    </row>
    <row r="54" spans="1:5" x14ac:dyDescent="0.25">
      <c r="A54" s="8"/>
      <c r="B54" s="7"/>
      <c r="C54" s="7"/>
      <c r="D54" s="6">
        <f t="shared" si="0"/>
        <v>0</v>
      </c>
      <c r="E54" s="6" t="e">
        <f t="shared" si="1"/>
        <v>#DIV/0!</v>
      </c>
    </row>
    <row r="55" spans="1:5" x14ac:dyDescent="0.25">
      <c r="A55" s="8"/>
      <c r="B55" s="7"/>
      <c r="C55" s="7"/>
      <c r="D55" s="6">
        <f t="shared" si="0"/>
        <v>0</v>
      </c>
      <c r="E55" s="6" t="e">
        <f t="shared" si="1"/>
        <v>#DIV/0!</v>
      </c>
    </row>
    <row r="56" spans="1:5" x14ac:dyDescent="0.25">
      <c r="A56" s="8"/>
      <c r="B56" s="7"/>
      <c r="C56" s="7"/>
      <c r="D56" s="6">
        <f t="shared" si="0"/>
        <v>0</v>
      </c>
      <c r="E56" s="6" t="e">
        <f t="shared" si="1"/>
        <v>#DIV/0!</v>
      </c>
    </row>
    <row r="57" spans="1:5" x14ac:dyDescent="0.25">
      <c r="A57" s="8"/>
      <c r="B57" s="7"/>
      <c r="C57" s="7"/>
      <c r="D57" s="6">
        <f t="shared" si="0"/>
        <v>0</v>
      </c>
      <c r="E57" s="6" t="e">
        <f t="shared" si="1"/>
        <v>#DIV/0!</v>
      </c>
    </row>
    <row r="58" spans="1:5" x14ac:dyDescent="0.25">
      <c r="A58" s="8"/>
      <c r="B58" s="7"/>
      <c r="C58" s="7"/>
      <c r="D58" s="6">
        <f t="shared" si="0"/>
        <v>0</v>
      </c>
      <c r="E58" s="6" t="e">
        <f t="shared" si="1"/>
        <v>#DIV/0!</v>
      </c>
    </row>
    <row r="59" spans="1:5" x14ac:dyDescent="0.25">
      <c r="A59" s="8"/>
      <c r="B59" s="7"/>
      <c r="C59" s="7"/>
      <c r="D59" s="6">
        <f t="shared" si="0"/>
        <v>0</v>
      </c>
      <c r="E59" s="6" t="e">
        <f t="shared" si="1"/>
        <v>#DIV/0!</v>
      </c>
    </row>
    <row r="60" spans="1:5" x14ac:dyDescent="0.25">
      <c r="A60" s="8"/>
      <c r="B60" s="7"/>
      <c r="C60" s="7"/>
      <c r="D60" s="6">
        <f t="shared" si="0"/>
        <v>0</v>
      </c>
      <c r="E60" s="6" t="e">
        <f t="shared" si="1"/>
        <v>#DIV/0!</v>
      </c>
    </row>
  </sheetData>
  <mergeCells count="3">
    <mergeCell ref="B16:B17"/>
    <mergeCell ref="C16:C17"/>
    <mergeCell ref="F16:F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workbookViewId="0">
      <selection activeCell="D28" sqref="D28"/>
    </sheetView>
  </sheetViews>
  <sheetFormatPr defaultRowHeight="15" x14ac:dyDescent="0.25"/>
  <cols>
    <col min="1" max="1" width="10.7109375" customWidth="1"/>
    <col min="2" max="2" width="9.7109375" bestFit="1" customWidth="1"/>
    <col min="4" max="4" width="2.28515625" customWidth="1"/>
    <col min="5" max="5" width="10.28515625" customWidth="1"/>
    <col min="6" max="6" width="2.28515625" customWidth="1"/>
    <col min="7" max="7" width="45.7109375" bestFit="1" customWidth="1"/>
    <col min="8" max="8" width="8.7109375" customWidth="1"/>
    <col min="9" max="9" width="10.7109375" customWidth="1"/>
    <col min="13" max="13" width="12.7109375" customWidth="1"/>
  </cols>
  <sheetData>
    <row r="1" spans="1:10" ht="18.75" x14ac:dyDescent="0.3">
      <c r="A1" s="2" t="s">
        <v>32</v>
      </c>
    </row>
    <row r="3" spans="1:10" x14ac:dyDescent="0.25">
      <c r="A3" s="1" t="s">
        <v>5</v>
      </c>
      <c r="B3" t="s">
        <v>45</v>
      </c>
    </row>
    <row r="4" spans="1:10" x14ac:dyDescent="0.25">
      <c r="A4" s="1" t="s">
        <v>6</v>
      </c>
      <c r="B4" s="24">
        <v>41435</v>
      </c>
    </row>
    <row r="7" spans="1:10" ht="15.75" x14ac:dyDescent="0.25">
      <c r="B7" s="3" t="s">
        <v>41</v>
      </c>
      <c r="C7" s="3"/>
      <c r="D7" s="3"/>
      <c r="E7" s="3"/>
      <c r="F7" s="3"/>
      <c r="G7" s="3"/>
    </row>
    <row r="9" spans="1:10" ht="17.25" x14ac:dyDescent="0.25">
      <c r="B9" s="48" t="s">
        <v>31</v>
      </c>
      <c r="C9" s="15" t="s">
        <v>40</v>
      </c>
      <c r="D9" s="11"/>
      <c r="G9" s="49" t="s">
        <v>42</v>
      </c>
    </row>
    <row r="10" spans="1:10" ht="18.75" x14ac:dyDescent="0.35">
      <c r="B10" s="48"/>
      <c r="C10" t="s">
        <v>39</v>
      </c>
      <c r="G10" s="49"/>
    </row>
    <row r="12" spans="1:10" ht="18" x14ac:dyDescent="0.35">
      <c r="B12" s="1" t="s">
        <v>0</v>
      </c>
      <c r="C12" s="1" t="s">
        <v>4</v>
      </c>
      <c r="D12" t="s">
        <v>1</v>
      </c>
      <c r="I12" s="1"/>
    </row>
    <row r="13" spans="1:10" x14ac:dyDescent="0.25">
      <c r="C13" s="1" t="s">
        <v>2</v>
      </c>
      <c r="D13" t="s">
        <v>3</v>
      </c>
      <c r="I13" s="9"/>
      <c r="J13" s="16"/>
    </row>
    <row r="14" spans="1:10" x14ac:dyDescent="0.25">
      <c r="A14" s="10"/>
      <c r="B14" s="10"/>
      <c r="C14" s="12" t="s">
        <v>34</v>
      </c>
      <c r="D14" s="10" t="s">
        <v>35</v>
      </c>
      <c r="F14" s="10"/>
      <c r="G14" s="10"/>
      <c r="H14" s="10"/>
    </row>
    <row r="15" spans="1:10" ht="18" x14ac:dyDescent="0.35">
      <c r="A15" s="10"/>
      <c r="B15" s="10"/>
      <c r="C15" s="12" t="s">
        <v>38</v>
      </c>
      <c r="D15" s="10" t="s">
        <v>36</v>
      </c>
      <c r="F15" s="10"/>
      <c r="G15" s="10"/>
      <c r="H15" s="10"/>
      <c r="I15" s="14"/>
      <c r="J15" s="13"/>
    </row>
    <row r="16" spans="1:10" x14ac:dyDescent="0.25">
      <c r="A16" s="10"/>
      <c r="B16" s="10"/>
      <c r="C16" s="12"/>
      <c r="D16" s="21" t="s">
        <v>37</v>
      </c>
      <c r="E16" s="10"/>
      <c r="F16" s="10"/>
      <c r="G16" s="10"/>
      <c r="H16" s="10"/>
      <c r="I16" s="12"/>
      <c r="J16" s="10"/>
    </row>
    <row r="17" spans="1:14" x14ac:dyDescent="0.25">
      <c r="A17" s="10"/>
      <c r="B17" s="10"/>
      <c r="C17" s="10"/>
      <c r="D17" s="10"/>
      <c r="E17" s="10"/>
      <c r="F17" s="10"/>
      <c r="G17" s="10"/>
      <c r="H17" s="10"/>
      <c r="I17" s="10"/>
    </row>
    <row r="18" spans="1:14" ht="15.75" thickBot="1" x14ac:dyDescent="0.3"/>
    <row r="19" spans="1:14" s="17" customFormat="1" ht="16.5" thickTop="1" thickBot="1" x14ac:dyDescent="0.3">
      <c r="A19" s="29" t="s">
        <v>14</v>
      </c>
      <c r="B19" s="30" t="s">
        <v>17</v>
      </c>
      <c r="C19" s="31" t="s">
        <v>43</v>
      </c>
      <c r="D19" s="52" t="s">
        <v>33</v>
      </c>
      <c r="E19" s="53"/>
      <c r="F19" s="32"/>
      <c r="G19" s="35" t="s">
        <v>44</v>
      </c>
      <c r="H19" s="18"/>
      <c r="I19" s="18"/>
      <c r="J19" s="18"/>
      <c r="K19" s="18"/>
      <c r="L19" s="18"/>
      <c r="M19" s="18"/>
      <c r="N19" s="19"/>
    </row>
    <row r="20" spans="1:14" ht="15.75" thickTop="1" x14ac:dyDescent="0.25">
      <c r="A20" s="38" t="s">
        <v>46</v>
      </c>
      <c r="B20" s="27">
        <v>12.1</v>
      </c>
      <c r="C20" s="28">
        <v>2.7000000000000001E-3</v>
      </c>
      <c r="D20" s="54">
        <f>(((B20*(C20^0.17))/(4.5*((2.64-1)^0.66)))^2)</f>
        <v>0.50375052698322331</v>
      </c>
      <c r="E20" s="55"/>
      <c r="F20" s="33"/>
      <c r="G20" s="36" t="s">
        <v>48</v>
      </c>
      <c r="H20" s="7"/>
      <c r="I20" s="23"/>
      <c r="J20" s="23"/>
      <c r="K20" s="23"/>
      <c r="L20" s="23"/>
      <c r="M20" s="23"/>
      <c r="N20" s="20"/>
    </row>
    <row r="21" spans="1:14" ht="15.75" thickBot="1" x14ac:dyDescent="0.3">
      <c r="A21" s="39" t="s">
        <v>47</v>
      </c>
      <c r="B21" s="25">
        <v>12.11</v>
      </c>
      <c r="C21" s="26">
        <v>2.7000000000000001E-3</v>
      </c>
      <c r="D21" s="56">
        <f t="shared" ref="D21" si="0">(((B21*(C21^0.17))/(4.5*((2.64-1)^0.66)))^2)</f>
        <v>0.50458351655075695</v>
      </c>
      <c r="E21" s="57"/>
      <c r="F21" s="34"/>
      <c r="G21" s="37" t="s">
        <v>49</v>
      </c>
      <c r="H21" s="7"/>
      <c r="I21" s="23"/>
      <c r="J21" s="23"/>
      <c r="K21" s="23"/>
      <c r="L21" s="23"/>
      <c r="M21" s="23"/>
      <c r="N21" s="20"/>
    </row>
    <row r="22" spans="1:14" ht="15.75" thickTop="1" x14ac:dyDescent="0.25">
      <c r="A22" s="40"/>
      <c r="B22" s="41"/>
      <c r="C22" s="42"/>
      <c r="D22" s="58"/>
      <c r="E22" s="59"/>
      <c r="F22" s="41"/>
      <c r="G22" s="43"/>
      <c r="H22" s="7"/>
      <c r="I22" s="23"/>
      <c r="J22" s="23"/>
      <c r="K22" s="23"/>
      <c r="L22" s="23"/>
      <c r="M22" s="23"/>
      <c r="N22" s="20"/>
    </row>
    <row r="23" spans="1:14" x14ac:dyDescent="0.25">
      <c r="A23" s="44"/>
      <c r="B23" s="45"/>
      <c r="C23" s="46"/>
      <c r="D23" s="50"/>
      <c r="E23" s="51"/>
      <c r="F23" s="45"/>
      <c r="G23" s="47"/>
      <c r="H23" s="7"/>
      <c r="I23" s="23"/>
      <c r="J23" s="23"/>
      <c r="K23" s="23"/>
      <c r="L23" s="23"/>
      <c r="M23" s="23"/>
      <c r="N23" s="20"/>
    </row>
    <row r="24" spans="1:14" x14ac:dyDescent="0.25">
      <c r="A24" s="44"/>
      <c r="B24" s="45"/>
      <c r="C24" s="46"/>
      <c r="D24" s="50"/>
      <c r="E24" s="51"/>
      <c r="F24" s="45"/>
      <c r="G24" s="47"/>
      <c r="H24" s="7"/>
      <c r="I24" s="23"/>
      <c r="J24" s="23"/>
      <c r="K24" s="23"/>
      <c r="L24" s="23"/>
      <c r="M24" s="23"/>
      <c r="N24" s="20"/>
    </row>
    <row r="25" spans="1:14" x14ac:dyDescent="0.25">
      <c r="A25" s="44"/>
      <c r="B25" s="45"/>
      <c r="C25" s="46"/>
      <c r="D25" s="50"/>
      <c r="E25" s="51"/>
      <c r="F25" s="45"/>
      <c r="G25" s="47"/>
      <c r="H25" s="7"/>
      <c r="I25" s="23"/>
      <c r="J25" s="23"/>
      <c r="K25" s="23"/>
      <c r="L25" s="23"/>
      <c r="M25" s="23"/>
      <c r="N25" s="20"/>
    </row>
    <row r="26" spans="1:14" x14ac:dyDescent="0.25">
      <c r="A26" s="44"/>
      <c r="B26" s="45"/>
      <c r="C26" s="46"/>
      <c r="D26" s="50"/>
      <c r="E26" s="51"/>
      <c r="F26" s="45"/>
      <c r="G26" s="47"/>
      <c r="H26" s="7"/>
      <c r="I26" s="23"/>
      <c r="J26" s="23"/>
      <c r="K26" s="23"/>
      <c r="L26" s="23"/>
      <c r="M26" s="23"/>
      <c r="N26" s="20"/>
    </row>
    <row r="27" spans="1:14" x14ac:dyDescent="0.25">
      <c r="A27" s="44"/>
      <c r="B27" s="45"/>
      <c r="C27" s="46"/>
      <c r="D27" s="50"/>
      <c r="E27" s="51"/>
      <c r="F27" s="45"/>
      <c r="G27" s="47"/>
      <c r="H27" s="7"/>
      <c r="I27" s="23"/>
      <c r="J27" s="23"/>
      <c r="K27" s="23"/>
      <c r="L27" s="23"/>
      <c r="M27" s="23"/>
      <c r="N27" s="20"/>
    </row>
    <row r="28" spans="1:14" x14ac:dyDescent="0.25">
      <c r="D28" s="22"/>
      <c r="E28" s="22"/>
    </row>
    <row r="35" spans="3:3" x14ac:dyDescent="0.25">
      <c r="C35" s="7" t="str">
        <f>IF(A35="Y","0.86","1.2")</f>
        <v>1.2</v>
      </c>
    </row>
  </sheetData>
  <mergeCells count="11">
    <mergeCell ref="B9:B10"/>
    <mergeCell ref="D27:E27"/>
    <mergeCell ref="G9:G10"/>
    <mergeCell ref="D19:E19"/>
    <mergeCell ref="D20:E20"/>
    <mergeCell ref="D21:E21"/>
    <mergeCell ref="D22:E22"/>
    <mergeCell ref="D23:E23"/>
    <mergeCell ref="D24:E24"/>
    <mergeCell ref="D25:E25"/>
    <mergeCell ref="D26:E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STILLING BASINS</vt:lpstr>
      <vt:lpstr>Urban Drainage &amp; Flood Control </vt:lpstr>
      <vt:lpstr>'Urban Drainage &amp; Flood Control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Donart</dc:creator>
  <cp:lastModifiedBy>Donart</cp:lastModifiedBy>
  <cp:lastPrinted>2013-06-10T22:03:14Z</cp:lastPrinted>
  <dcterms:created xsi:type="dcterms:W3CDTF">2013-01-09T17:29:36Z</dcterms:created>
  <dcterms:modified xsi:type="dcterms:W3CDTF">2014-03-27T21:03:53Z</dcterms:modified>
</cp:coreProperties>
</file>