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63" i="1" l="1"/>
  <c r="N64" i="1"/>
  <c r="N65" i="1"/>
  <c r="O65" i="1" s="1"/>
  <c r="N66" i="1"/>
  <c r="N67" i="1"/>
  <c r="N68" i="1"/>
  <c r="N69" i="1"/>
  <c r="O69" i="1" s="1"/>
  <c r="N62" i="1"/>
  <c r="N51" i="1"/>
  <c r="N52" i="1"/>
  <c r="N53" i="1"/>
  <c r="O53" i="1" s="1"/>
  <c r="N54" i="1"/>
  <c r="N55" i="1"/>
  <c r="N56" i="1"/>
  <c r="N57" i="1"/>
  <c r="O57" i="1" s="1"/>
  <c r="N50" i="1"/>
  <c r="N39" i="1"/>
  <c r="N40" i="1"/>
  <c r="N41" i="1"/>
  <c r="O41" i="1" s="1"/>
  <c r="N42" i="1"/>
  <c r="N43" i="1"/>
  <c r="N44" i="1"/>
  <c r="N45" i="1"/>
  <c r="O45" i="1" s="1"/>
  <c r="N38" i="1"/>
  <c r="O68" i="1"/>
  <c r="O67" i="1"/>
  <c r="O66" i="1"/>
  <c r="O64" i="1"/>
  <c r="O63" i="1"/>
  <c r="O62" i="1"/>
  <c r="O56" i="1"/>
  <c r="O55" i="1"/>
  <c r="O54" i="1"/>
  <c r="O52" i="1"/>
  <c r="O51" i="1"/>
  <c r="O50" i="1"/>
  <c r="O44" i="1"/>
  <c r="O43" i="1"/>
  <c r="O42" i="1"/>
  <c r="O40" i="1"/>
  <c r="O39" i="1"/>
  <c r="O38" i="1"/>
  <c r="N27" i="1"/>
  <c r="N28" i="1"/>
  <c r="N29" i="1"/>
  <c r="N30" i="1"/>
  <c r="O30" i="1" s="1"/>
  <c r="N31" i="1"/>
  <c r="N32" i="1"/>
  <c r="N33" i="1"/>
  <c r="N26" i="1"/>
  <c r="O29" i="1"/>
  <c r="O31" i="1"/>
  <c r="O32" i="1"/>
  <c r="M39" i="1"/>
  <c r="M40" i="1"/>
  <c r="M41" i="1"/>
  <c r="M42" i="1"/>
  <c r="M43" i="1"/>
  <c r="M44" i="1"/>
  <c r="M45" i="1"/>
  <c r="M38" i="1"/>
  <c r="D40" i="1"/>
  <c r="E40" i="1"/>
  <c r="F40" i="1"/>
  <c r="G40" i="1"/>
  <c r="I40" i="1"/>
  <c r="J40" i="1"/>
  <c r="K40" i="1"/>
  <c r="L40" i="1"/>
  <c r="D41" i="1"/>
  <c r="E41" i="1"/>
  <c r="F41" i="1"/>
  <c r="G41" i="1" s="1"/>
  <c r="I41" i="1"/>
  <c r="J41" i="1"/>
  <c r="K41" i="1"/>
  <c r="L41" i="1"/>
  <c r="D42" i="1"/>
  <c r="F42" i="1" s="1"/>
  <c r="G42" i="1" s="1"/>
  <c r="E42" i="1"/>
  <c r="I42" i="1"/>
  <c r="J42" i="1"/>
  <c r="K42" i="1" s="1"/>
  <c r="L42" i="1"/>
  <c r="D43" i="1"/>
  <c r="E43" i="1" s="1"/>
  <c r="I43" i="1"/>
  <c r="L43" i="1"/>
  <c r="D44" i="1"/>
  <c r="E44" i="1"/>
  <c r="F44" i="1"/>
  <c r="G44" i="1"/>
  <c r="I44" i="1"/>
  <c r="J44" i="1"/>
  <c r="K44" i="1"/>
  <c r="L44" i="1"/>
  <c r="D38" i="1"/>
  <c r="E38" i="1"/>
  <c r="F38" i="1"/>
  <c r="G38" i="1"/>
  <c r="I38" i="1"/>
  <c r="J38" i="1"/>
  <c r="K38" i="1"/>
  <c r="L38" i="1"/>
  <c r="L26" i="1"/>
  <c r="J26" i="1"/>
  <c r="F26" i="1"/>
  <c r="D27" i="1"/>
  <c r="D28" i="1"/>
  <c r="J28" i="1" s="1"/>
  <c r="K28" i="1" s="1"/>
  <c r="D29" i="1"/>
  <c r="D30" i="1"/>
  <c r="D31" i="1"/>
  <c r="D32" i="1"/>
  <c r="D33" i="1"/>
  <c r="C40" i="1"/>
  <c r="C41" i="1"/>
  <c r="C42" i="1"/>
  <c r="C43" i="1"/>
  <c r="C44" i="1"/>
  <c r="C45" i="1"/>
  <c r="C38" i="1"/>
  <c r="C27" i="1"/>
  <c r="C28" i="1"/>
  <c r="C29" i="1"/>
  <c r="C30" i="1"/>
  <c r="E30" i="1" s="1"/>
  <c r="C31" i="1"/>
  <c r="C32" i="1"/>
  <c r="C33" i="1"/>
  <c r="N15" i="1"/>
  <c r="N16" i="1"/>
  <c r="N17" i="1"/>
  <c r="N18" i="1"/>
  <c r="N19" i="1"/>
  <c r="N20" i="1"/>
  <c r="N21" i="1"/>
  <c r="E28" i="1"/>
  <c r="I28" i="1"/>
  <c r="L28" i="1"/>
  <c r="M28" i="1" s="1"/>
  <c r="I29" i="1"/>
  <c r="L29" i="1"/>
  <c r="M29" i="1" s="1"/>
  <c r="I30" i="1"/>
  <c r="L30" i="1"/>
  <c r="M30" i="1" s="1"/>
  <c r="E31" i="1"/>
  <c r="I31" i="1"/>
  <c r="L31" i="1"/>
  <c r="M31" i="1" s="1"/>
  <c r="I32" i="1"/>
  <c r="L32" i="1"/>
  <c r="M32" i="1" s="1"/>
  <c r="I33" i="1"/>
  <c r="B63" i="1"/>
  <c r="B64" i="1"/>
  <c r="B65" i="1"/>
  <c r="B66" i="1"/>
  <c r="B67" i="1"/>
  <c r="B68" i="1"/>
  <c r="B69" i="1"/>
  <c r="B51" i="1"/>
  <c r="B52" i="1"/>
  <c r="B53" i="1"/>
  <c r="B54" i="1"/>
  <c r="B55" i="1"/>
  <c r="B56" i="1"/>
  <c r="B57" i="1"/>
  <c r="B39" i="1"/>
  <c r="B40" i="1"/>
  <c r="B41" i="1"/>
  <c r="B42" i="1"/>
  <c r="B43" i="1"/>
  <c r="B44" i="1"/>
  <c r="B45" i="1"/>
  <c r="B38" i="1"/>
  <c r="B27" i="1"/>
  <c r="B28" i="1"/>
  <c r="B29" i="1"/>
  <c r="B30" i="1"/>
  <c r="B31" i="1"/>
  <c r="B32" i="1"/>
  <c r="B33" i="1"/>
  <c r="O33" i="1" l="1"/>
  <c r="O28" i="1"/>
  <c r="F43" i="1"/>
  <c r="G43" i="1" s="1"/>
  <c r="J43" i="1"/>
  <c r="K43" i="1" s="1"/>
  <c r="F28" i="1"/>
  <c r="G28" i="1" s="1"/>
  <c r="E29" i="1"/>
  <c r="F32" i="1"/>
  <c r="G32" i="1" s="1"/>
  <c r="E32" i="1"/>
  <c r="J32" i="1"/>
  <c r="K32" i="1" s="1"/>
  <c r="J30" i="1"/>
  <c r="K30" i="1" s="1"/>
  <c r="F30" i="1"/>
  <c r="G30" i="1" s="1"/>
  <c r="F31" i="1"/>
  <c r="G31" i="1" s="1"/>
  <c r="F29" i="1"/>
  <c r="G29" i="1" s="1"/>
  <c r="J31" i="1"/>
  <c r="K31" i="1" s="1"/>
  <c r="J29" i="1"/>
  <c r="K29" i="1" s="1"/>
  <c r="D21" i="1" l="1"/>
  <c r="I45" i="1"/>
  <c r="I27" i="1"/>
  <c r="I26" i="1"/>
  <c r="I39" i="1"/>
  <c r="L33" i="1" l="1"/>
  <c r="M33" i="1" s="1"/>
  <c r="L69" i="1"/>
  <c r="M69" i="1" s="1"/>
  <c r="L45" i="1"/>
  <c r="D45" i="1"/>
  <c r="E45" i="1" s="1"/>
  <c r="J45" i="1"/>
  <c r="K45" i="1" s="1"/>
  <c r="F45" i="1" l="1"/>
  <c r="G45" i="1" s="1"/>
  <c r="E33" i="1"/>
  <c r="J33" i="1"/>
  <c r="K33" i="1" s="1"/>
  <c r="F33" i="1"/>
  <c r="G33" i="1" s="1"/>
  <c r="O27" i="1"/>
  <c r="B50" i="1"/>
  <c r="B26" i="1"/>
  <c r="B62" i="1" s="1"/>
  <c r="C51" i="1"/>
  <c r="D51" i="1" s="1"/>
  <c r="E51" i="1" s="1"/>
  <c r="C50" i="1"/>
  <c r="D50" i="1" s="1"/>
  <c r="E50" i="1" s="1"/>
  <c r="C26" i="1" l="1"/>
  <c r="L50" i="1"/>
  <c r="L62" i="1"/>
  <c r="M62" i="1" s="1"/>
  <c r="L63" i="1"/>
  <c r="M63" i="1" s="1"/>
  <c r="L39" i="1"/>
  <c r="L51" i="1"/>
  <c r="C39" i="1"/>
  <c r="D39" i="1" s="1"/>
  <c r="E39" i="1" s="1"/>
  <c r="O26" i="1"/>
  <c r="D26" i="1"/>
  <c r="G26" i="1" s="1"/>
  <c r="L27" i="1"/>
  <c r="M27" i="1" s="1"/>
  <c r="N14" i="1"/>
  <c r="M26" i="1"/>
  <c r="K26" i="1" l="1"/>
  <c r="M51" i="1"/>
  <c r="E26" i="1"/>
  <c r="J39" i="1"/>
  <c r="K39" i="1" s="1"/>
  <c r="F39" i="1"/>
  <c r="G39" i="1" s="1"/>
  <c r="J27" i="1"/>
  <c r="K27" i="1" s="1"/>
  <c r="F27" i="1"/>
  <c r="G27" i="1" s="1"/>
  <c r="M50" i="1"/>
  <c r="E27" i="1"/>
</calcChain>
</file>

<file path=xl/sharedStrings.xml><?xml version="1.0" encoding="utf-8"?>
<sst xmlns="http://schemas.openxmlformats.org/spreadsheetml/2006/main" count="138" uniqueCount="46">
  <si>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</si>
  <si>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</si>
  <si>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</si>
  <si>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</si>
  <si>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</si>
  <si>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</si>
  <si>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</si>
  <si>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</si>
  <si>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</si>
  <si>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</si>
  <si>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</si>
  <si>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</si>
  <si>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</si>
  <si>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</si>
  <si>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</si>
  <si>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</si>
  <si>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</si>
  <si>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</si>
  <si>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</si>
  <si>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</si>
  <si>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</si>
  <si>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</si>
  <si>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</si>
  <si>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</si>
  <si>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P60</t>
  </si>
  <si>
    <t>P360</t>
  </si>
  <si>
    <t>P1440</t>
  </si>
  <si>
    <t>P4DAY</t>
  </si>
  <si>
    <t>P10DAY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</si>
  <si>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</si>
  <si>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</si>
  <si>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</si>
  <si>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</si>
  <si>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</si>
  <si>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</si>
  <si>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</si>
  <si>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</si>
  <si>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A1</t>
  </si>
  <si>
    <t>A2</t>
  </si>
  <si>
    <t>A3</t>
  </si>
  <si>
    <t>A4</t>
  </si>
  <si>
    <t>A5</t>
  </si>
  <si>
    <t>B1</t>
  </si>
  <si>
    <t>B2</t>
  </si>
  <si>
    <t>OS1</t>
  </si>
  <si>
    <t>1ST FLUSH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</si>
</sst>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164" fontId="0" fillId="0" borderId="4" xfId="0" applyNumberFormat="1" applyBorder="1"/>
    <xf numFmtId="0" fontId="0" fillId="0" borderId="1" xfId="0" applyFont="1" applyBorder="1"/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0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0"/>
  <sheetViews>
    <sheetView tabSelected="1" topLeftCell="A5" workbookViewId="0">
      <selection activeCell="L33" sqref="L33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x14ac:dyDescent="0.25">
      <c r="B4" s="1" t="s">
        <v>8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/>
      <c r="D5" s="2">
        <v>2.2000000000000002</v>
      </c>
      <c r="E5" s="1">
        <v>2.66</v>
      </c>
      <c r="F5" s="1"/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/>
      <c r="D6" s="2">
        <v>2.35</v>
      </c>
      <c r="E6" s="1">
        <v>2.75</v>
      </c>
      <c r="F6" s="1"/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/>
      <c r="D7" s="2">
        <v>2.6</v>
      </c>
      <c r="E7" s="2">
        <v>3.1</v>
      </c>
      <c r="F7" s="1"/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/>
      <c r="D8" s="2">
        <v>2.9</v>
      </c>
      <c r="E8" s="1">
        <v>3.65</v>
      </c>
      <c r="F8" s="1"/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15" t="s">
        <v>0</v>
      </c>
      <c r="E12" s="15"/>
      <c r="F12" s="13" t="s">
        <v>6</v>
      </c>
      <c r="G12" s="16"/>
      <c r="H12" s="16"/>
      <c r="I12" s="14"/>
      <c r="J12" s="17" t="s">
        <v>18</v>
      </c>
      <c r="K12" s="18"/>
      <c r="L12" s="18"/>
      <c r="M12" s="19"/>
      <c r="N12" s="1" t="s">
        <v>19</v>
      </c>
    </row>
    <row r="13" spans="2:19" x14ac:dyDescent="0.25">
      <c r="B13" s="1"/>
      <c r="C13" s="1"/>
      <c r="D13" s="1" t="s">
        <v>30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6" t="s">
        <v>2</v>
      </c>
      <c r="K13" s="6" t="s">
        <v>3</v>
      </c>
      <c r="L13" s="6" t="s">
        <v>4</v>
      </c>
      <c r="M13" s="6" t="s">
        <v>5</v>
      </c>
      <c r="N13" s="6" t="s">
        <v>1</v>
      </c>
    </row>
    <row r="14" spans="2:19" x14ac:dyDescent="0.25">
      <c r="B14" s="1" t="s">
        <v>37</v>
      </c>
      <c r="C14" s="1">
        <v>1</v>
      </c>
      <c r="D14" s="1">
        <v>106671</v>
      </c>
      <c r="E14" s="5">
        <v>0.28799999999999998</v>
      </c>
      <c r="F14" s="3">
        <v>0</v>
      </c>
      <c r="G14" s="3">
        <v>0</v>
      </c>
      <c r="H14" s="3">
        <v>0</v>
      </c>
      <c r="I14" s="3">
        <v>1</v>
      </c>
      <c r="J14" s="1">
        <v>0</v>
      </c>
      <c r="K14" s="5">
        <v>0</v>
      </c>
      <c r="L14" s="5">
        <v>9.1999999999999998E-2</v>
      </c>
      <c r="M14" s="5">
        <v>0.19600000000000001</v>
      </c>
      <c r="N14" s="5">
        <f>SUM(J14:M14)</f>
        <v>0.28800000000000003</v>
      </c>
    </row>
    <row r="15" spans="2:19" x14ac:dyDescent="0.25">
      <c r="B15" s="1" t="s">
        <v>38</v>
      </c>
      <c r="C15" s="1">
        <v>1</v>
      </c>
      <c r="D15" s="1">
        <v>20015</v>
      </c>
      <c r="E15" s="5">
        <v>0.46899999999999997</v>
      </c>
      <c r="F15" s="3">
        <v>0</v>
      </c>
      <c r="G15" s="3">
        <v>0</v>
      </c>
      <c r="H15" s="3">
        <v>0</v>
      </c>
      <c r="I15" s="3">
        <v>1</v>
      </c>
      <c r="J15" s="1">
        <v>0</v>
      </c>
      <c r="K15" s="5">
        <v>0</v>
      </c>
      <c r="L15" s="5">
        <v>0.14000000000000001</v>
      </c>
      <c r="M15" s="5">
        <v>0.32900000000000001</v>
      </c>
      <c r="N15" s="5">
        <f t="shared" ref="N15:N21" si="0">SUM(J15:M15)</f>
        <v>0.46900000000000003</v>
      </c>
    </row>
    <row r="16" spans="2:19" x14ac:dyDescent="0.25">
      <c r="B16" s="1" t="s">
        <v>39</v>
      </c>
      <c r="C16" s="1">
        <v>1</v>
      </c>
      <c r="D16" s="1"/>
      <c r="E16" s="5">
        <v>8.7999999999999995E-2</v>
      </c>
      <c r="F16" s="3">
        <v>0</v>
      </c>
      <c r="G16" s="3">
        <v>0</v>
      </c>
      <c r="H16" s="3"/>
      <c r="I16" s="3"/>
      <c r="J16" s="1">
        <v>0</v>
      </c>
      <c r="K16" s="5">
        <v>0</v>
      </c>
      <c r="L16" s="5">
        <v>1.6E-2</v>
      </c>
      <c r="M16" s="5">
        <v>7.1999999999999995E-2</v>
      </c>
      <c r="N16" s="5">
        <f t="shared" si="0"/>
        <v>8.7999999999999995E-2</v>
      </c>
    </row>
    <row r="17" spans="2:21" x14ac:dyDescent="0.25">
      <c r="B17" s="1" t="s">
        <v>40</v>
      </c>
      <c r="C17" s="1">
        <v>1</v>
      </c>
      <c r="D17" s="1"/>
      <c r="E17" s="5">
        <v>0.10199999999999999</v>
      </c>
      <c r="F17" s="3">
        <v>0</v>
      </c>
      <c r="G17" s="3">
        <v>0</v>
      </c>
      <c r="H17" s="3"/>
      <c r="I17" s="3"/>
      <c r="J17" s="1">
        <v>0</v>
      </c>
      <c r="K17" s="5">
        <v>0</v>
      </c>
      <c r="L17" s="5">
        <v>0</v>
      </c>
      <c r="M17" s="5">
        <v>0.10199999999999999</v>
      </c>
      <c r="N17" s="5">
        <f t="shared" si="0"/>
        <v>0.10199999999999999</v>
      </c>
    </row>
    <row r="18" spans="2:21" x14ac:dyDescent="0.25">
      <c r="B18" s="1" t="s">
        <v>41</v>
      </c>
      <c r="C18" s="1">
        <v>1</v>
      </c>
      <c r="D18" s="1"/>
      <c r="E18" s="5">
        <v>0.26600000000000001</v>
      </c>
      <c r="F18" s="3">
        <v>0</v>
      </c>
      <c r="G18" s="3">
        <v>0</v>
      </c>
      <c r="H18" s="3"/>
      <c r="I18" s="3"/>
      <c r="J18" s="1">
        <v>0</v>
      </c>
      <c r="K18" s="5">
        <v>0</v>
      </c>
      <c r="L18" s="5">
        <v>7.0999999999999994E-2</v>
      </c>
      <c r="M18" s="5">
        <v>0.19500000000000001</v>
      </c>
      <c r="N18" s="5">
        <f t="shared" si="0"/>
        <v>0.26600000000000001</v>
      </c>
    </row>
    <row r="19" spans="2:21" x14ac:dyDescent="0.25">
      <c r="B19" s="1" t="s">
        <v>42</v>
      </c>
      <c r="C19" s="1">
        <v>1</v>
      </c>
      <c r="D19" s="1"/>
      <c r="E19" s="5">
        <v>6.4000000000000001E-2</v>
      </c>
      <c r="F19" s="3">
        <v>0</v>
      </c>
      <c r="G19" s="3">
        <v>0</v>
      </c>
      <c r="H19" s="3"/>
      <c r="I19" s="3"/>
      <c r="J19" s="1">
        <v>0</v>
      </c>
      <c r="K19" s="5">
        <v>0</v>
      </c>
      <c r="L19" s="5">
        <v>2.5999999999999999E-2</v>
      </c>
      <c r="M19" s="5">
        <v>3.7999999999999999E-2</v>
      </c>
      <c r="N19" s="5">
        <f t="shared" si="0"/>
        <v>6.4000000000000001E-2</v>
      </c>
    </row>
    <row r="20" spans="2:21" x14ac:dyDescent="0.25">
      <c r="B20" s="1" t="s">
        <v>43</v>
      </c>
      <c r="C20" s="1">
        <v>1</v>
      </c>
      <c r="D20" s="1"/>
      <c r="E20" s="5">
        <v>6.4000000000000001E-2</v>
      </c>
      <c r="F20" s="3">
        <v>0</v>
      </c>
      <c r="G20" s="3">
        <v>0</v>
      </c>
      <c r="H20" s="3"/>
      <c r="I20" s="3"/>
      <c r="J20" s="1">
        <v>0</v>
      </c>
      <c r="K20" s="5">
        <v>0</v>
      </c>
      <c r="L20" s="5">
        <v>0.04</v>
      </c>
      <c r="M20" s="5">
        <v>2.4E-2</v>
      </c>
      <c r="N20" s="5">
        <f t="shared" si="0"/>
        <v>6.4000000000000001E-2</v>
      </c>
    </row>
    <row r="21" spans="2:21" x14ac:dyDescent="0.25">
      <c r="B21" s="1" t="s">
        <v>44</v>
      </c>
      <c r="C21" s="1">
        <v>1</v>
      </c>
      <c r="D21" s="1">
        <f t="shared" ref="D21" si="1">43560*E21</f>
        <v>2221.56</v>
      </c>
      <c r="E21" s="5">
        <v>5.0999999999999997E-2</v>
      </c>
      <c r="F21" s="3">
        <v>0</v>
      </c>
      <c r="G21" s="3">
        <v>0</v>
      </c>
      <c r="H21" s="3">
        <v>0.23</v>
      </c>
      <c r="I21" s="3">
        <v>0.49</v>
      </c>
      <c r="J21" s="1">
        <v>0</v>
      </c>
      <c r="K21" s="5">
        <v>0</v>
      </c>
      <c r="L21" s="5">
        <v>5.0999999999999997E-2</v>
      </c>
      <c r="M21" s="5">
        <v>0</v>
      </c>
      <c r="N21" s="5">
        <f t="shared" si="0"/>
        <v>5.0999999999999997E-2</v>
      </c>
    </row>
    <row r="22" spans="2:21" x14ac:dyDescent="0.25">
      <c r="P22" s="8"/>
      <c r="Q22" s="8"/>
      <c r="R22" s="8"/>
      <c r="S22" s="8"/>
      <c r="T22" s="8"/>
    </row>
    <row r="23" spans="2:21" x14ac:dyDescent="0.25">
      <c r="L23" s="8"/>
      <c r="M23" s="8"/>
      <c r="N23" s="8"/>
      <c r="O23" s="8"/>
      <c r="P23" s="8"/>
      <c r="Q23" s="8"/>
    </row>
    <row r="24" spans="2:21" ht="19.5" x14ac:dyDescent="0.35">
      <c r="B24" s="12" t="s">
        <v>15</v>
      </c>
      <c r="C24" s="11" t="s">
        <v>11</v>
      </c>
      <c r="D24" s="13" t="s">
        <v>32</v>
      </c>
      <c r="E24" s="14"/>
      <c r="F24" s="13" t="s">
        <v>33</v>
      </c>
      <c r="G24" s="14"/>
      <c r="H24" s="13" t="s">
        <v>34</v>
      </c>
      <c r="I24" s="14"/>
      <c r="J24" s="15" t="s">
        <v>35</v>
      </c>
      <c r="K24" s="15"/>
      <c r="L24" s="1" t="s">
        <v>36</v>
      </c>
      <c r="M24" s="1" t="s">
        <v>22</v>
      </c>
      <c r="N24" s="13" t="s">
        <v>45</v>
      </c>
      <c r="O24" s="14"/>
      <c r="Q24" s="8"/>
    </row>
    <row r="25" spans="2:21" x14ac:dyDescent="0.25">
      <c r="B25" s="1" t="s">
        <v>10</v>
      </c>
      <c r="C25" s="1" t="s">
        <v>12</v>
      </c>
      <c r="D25" s="1" t="s">
        <v>13</v>
      </c>
      <c r="E25" s="1" t="s">
        <v>14</v>
      </c>
      <c r="F25" s="1" t="s">
        <v>13</v>
      </c>
      <c r="G25" s="1" t="s">
        <v>14</v>
      </c>
      <c r="H25" s="1" t="s">
        <v>13</v>
      </c>
      <c r="I25" s="1" t="s">
        <v>14</v>
      </c>
      <c r="J25" s="1" t="s">
        <v>13</v>
      </c>
      <c r="K25" s="1" t="s">
        <v>14</v>
      </c>
      <c r="L25" s="1" t="s">
        <v>21</v>
      </c>
      <c r="M25" s="1" t="s">
        <v>20</v>
      </c>
      <c r="N25" s="1" t="s">
        <v>13</v>
      </c>
      <c r="O25" s="1" t="s">
        <v>14</v>
      </c>
      <c r="Q25" s="8"/>
    </row>
    <row r="26" spans="2:21" x14ac:dyDescent="0.25">
      <c r="B26" s="1" t="str">
        <f>B14</f>
        <v>A1</v>
      </c>
      <c r="C26" s="2">
        <f>($J$6*J14+$K$6*K14+$L$6*L14+$M$6*M14)/E14</f>
        <v>1.6569444444444446</v>
      </c>
      <c r="D26" s="5">
        <f>E14*C26/12</f>
        <v>3.9766666666666665E-2</v>
      </c>
      <c r="E26" s="4">
        <f>D26*43560</f>
        <v>1732.2359999999999</v>
      </c>
      <c r="F26" s="5">
        <f>D26+M14*($E$5-$D$5)/12</f>
        <v>4.7279999999999996E-2</v>
      </c>
      <c r="G26" s="4">
        <f>F26*43560</f>
        <v>2059.5167999999999</v>
      </c>
      <c r="H26" s="1"/>
      <c r="I26" s="4">
        <f>H26*43560</f>
        <v>0</v>
      </c>
      <c r="J26" s="5">
        <f>D26+M14*($G$5-$D$5)/12</f>
        <v>6.3776666666666662E-2</v>
      </c>
      <c r="K26" s="4">
        <f>J26*43560</f>
        <v>2778.1115999999997</v>
      </c>
      <c r="L26" s="2">
        <f>J14*P$6+K14*Q$6+L14*R$6+M14*S$6</f>
        <v>1.12056</v>
      </c>
      <c r="M26" s="2">
        <f>L26/E14</f>
        <v>3.8908333333333336</v>
      </c>
      <c r="N26" s="5">
        <f>M14*(0.44-0.1)/12</f>
        <v>5.5533333333333329E-3</v>
      </c>
      <c r="O26" s="4">
        <f>N26*43560</f>
        <v>241.90319999999997</v>
      </c>
      <c r="Q26" s="8"/>
    </row>
    <row r="27" spans="2:21" x14ac:dyDescent="0.25">
      <c r="B27" s="1" t="str">
        <f t="shared" ref="B27:B33" si="2">B15</f>
        <v>A2</v>
      </c>
      <c r="C27" s="2">
        <f t="shared" ref="C27:C33" si="3">($J$6*J15+$K$6*K15+$L$6*L15+$M$6*M15)/E15</f>
        <v>1.677462686567164</v>
      </c>
      <c r="D27" s="5">
        <f t="shared" ref="D27:D33" si="4">E15*C27/12</f>
        <v>6.5560833333333332E-2</v>
      </c>
      <c r="E27" s="4">
        <f>D27*43560</f>
        <v>2855.8298999999997</v>
      </c>
      <c r="F27" s="5">
        <f>D27+M15*($E$5-$D$5)/12</f>
        <v>7.8172500000000006E-2</v>
      </c>
      <c r="G27" s="4">
        <f>F27*43560</f>
        <v>3405.1941000000002</v>
      </c>
      <c r="H27" s="1"/>
      <c r="I27" s="4">
        <f>H27*43560</f>
        <v>0</v>
      </c>
      <c r="J27" s="5">
        <f>D27+M15*($G$5-$D$5)/12</f>
        <v>0.10586333333333334</v>
      </c>
      <c r="K27" s="4">
        <f>J27*43560</f>
        <v>4611.4067999999997</v>
      </c>
      <c r="L27" s="2">
        <f>J15*P$6+K15*Q$6+L15*R$6+M15*S$6</f>
        <v>1.8395300000000003</v>
      </c>
      <c r="M27" s="2">
        <f>L27/E15</f>
        <v>3.9222388059701503</v>
      </c>
      <c r="N27" s="5">
        <f>M15*(0.44-0.1)/12</f>
        <v>9.3216666666666673E-3</v>
      </c>
      <c r="O27" s="4">
        <f>N27*43559.9</f>
        <v>406.05086783333337</v>
      </c>
      <c r="Q27" s="8"/>
    </row>
    <row r="28" spans="2:21" x14ac:dyDescent="0.25">
      <c r="B28" s="1" t="str">
        <f t="shared" si="2"/>
        <v>A3</v>
      </c>
      <c r="C28" s="2">
        <f t="shared" si="3"/>
        <v>1.7918181818181818</v>
      </c>
      <c r="D28" s="5">
        <f t="shared" si="4"/>
        <v>1.3139999999999999E-2</v>
      </c>
      <c r="E28" s="4">
        <f t="shared" ref="E28:E33" si="5">D28*43560</f>
        <v>572.37839999999994</v>
      </c>
      <c r="F28" s="5">
        <f t="shared" ref="F28:F33" si="6">D28+M16*($E$5-$D$5)/12</f>
        <v>1.5899999999999997E-2</v>
      </c>
      <c r="G28" s="4">
        <f t="shared" ref="G28:G33" si="7">F28*43560</f>
        <v>692.60399999999993</v>
      </c>
      <c r="H28" s="1"/>
      <c r="I28" s="4">
        <f t="shared" ref="I28:I33" si="8">H28*43560</f>
        <v>0</v>
      </c>
      <c r="J28" s="5">
        <f t="shared" ref="J28:J33" si="9">D28+M16*($G$5-$D$5)/12</f>
        <v>2.1959999999999997E-2</v>
      </c>
      <c r="K28" s="4">
        <f t="shared" ref="K28:K33" si="10">J28*43560</f>
        <v>956.57759999999985</v>
      </c>
      <c r="L28" s="2">
        <f t="shared" ref="L28:L33" si="11">J16*P$6+K16*Q$6+L16*R$6+M16*S$6</f>
        <v>0.36055999999999999</v>
      </c>
      <c r="M28" s="2">
        <f t="shared" ref="M28:M33" si="12">L28/E16</f>
        <v>4.0972727272727276</v>
      </c>
      <c r="N28" s="5">
        <f>M16*(0.44-0.1)/12</f>
        <v>2.0399999999999997E-3</v>
      </c>
      <c r="O28" s="4">
        <f t="shared" ref="O28:O33" si="13">N28*43559.9</f>
        <v>88.862195999999997</v>
      </c>
      <c r="Q28" s="8"/>
    </row>
    <row r="29" spans="2:21" x14ac:dyDescent="0.25">
      <c r="B29" s="1" t="str">
        <f t="shared" si="2"/>
        <v>A4</v>
      </c>
      <c r="C29" s="2">
        <f t="shared" si="3"/>
        <v>1.97</v>
      </c>
      <c r="D29" s="5">
        <f t="shared" si="4"/>
        <v>1.6744999999999999E-2</v>
      </c>
      <c r="E29" s="4">
        <f t="shared" si="5"/>
        <v>729.41219999999998</v>
      </c>
      <c r="F29" s="5">
        <f t="shared" si="6"/>
        <v>2.0655E-2</v>
      </c>
      <c r="G29" s="4">
        <f t="shared" si="7"/>
        <v>899.73180000000002</v>
      </c>
      <c r="H29" s="1"/>
      <c r="I29" s="4">
        <f t="shared" si="8"/>
        <v>0</v>
      </c>
      <c r="J29" s="5">
        <f t="shared" si="9"/>
        <v>2.9239999999999995E-2</v>
      </c>
      <c r="K29" s="4">
        <f t="shared" si="10"/>
        <v>1273.6943999999999</v>
      </c>
      <c r="L29" s="2">
        <f t="shared" si="11"/>
        <v>0.44573999999999997</v>
      </c>
      <c r="M29" s="2">
        <f t="shared" si="12"/>
        <v>4.37</v>
      </c>
      <c r="N29" s="5">
        <f>M17*(0.44-0.1)/12</f>
        <v>2.8899999999999998E-3</v>
      </c>
      <c r="O29" s="4">
        <f t="shared" si="13"/>
        <v>125.88811099999999</v>
      </c>
      <c r="Q29" s="8"/>
      <c r="U29" s="7"/>
    </row>
    <row r="30" spans="2:21" x14ac:dyDescent="0.25">
      <c r="B30" s="1" t="str">
        <f t="shared" si="2"/>
        <v>A5</v>
      </c>
      <c r="C30" s="2">
        <f t="shared" si="3"/>
        <v>1.7084210526315786</v>
      </c>
      <c r="D30" s="5">
        <f t="shared" si="4"/>
        <v>3.7869999999999994E-2</v>
      </c>
      <c r="E30" s="4">
        <f t="shared" si="5"/>
        <v>1649.6171999999997</v>
      </c>
      <c r="F30" s="5">
        <f t="shared" si="6"/>
        <v>4.5344999999999996E-2</v>
      </c>
      <c r="G30" s="4">
        <f t="shared" si="7"/>
        <v>1975.2281999999998</v>
      </c>
      <c r="H30" s="1"/>
      <c r="I30" s="4">
        <f t="shared" si="8"/>
        <v>0</v>
      </c>
      <c r="J30" s="5">
        <f t="shared" si="9"/>
        <v>6.1757499999999993E-2</v>
      </c>
      <c r="K30" s="4">
        <f t="shared" si="10"/>
        <v>2690.1566999999995</v>
      </c>
      <c r="L30" s="2">
        <f t="shared" si="11"/>
        <v>1.05592</v>
      </c>
      <c r="M30" s="2">
        <f t="shared" si="12"/>
        <v>3.9696240601503758</v>
      </c>
      <c r="N30" s="5">
        <f>M18*(0.44-0.1)/12</f>
        <v>5.5249999999999995E-3</v>
      </c>
      <c r="O30" s="4">
        <f t="shared" si="13"/>
        <v>240.66844749999998</v>
      </c>
      <c r="Q30" s="8"/>
    </row>
    <row r="31" spans="2:21" x14ac:dyDescent="0.25">
      <c r="B31" s="1" t="str">
        <f t="shared" si="2"/>
        <v>B1</v>
      </c>
      <c r="C31" s="2">
        <f t="shared" si="3"/>
        <v>1.5718749999999999</v>
      </c>
      <c r="D31" s="5">
        <f t="shared" si="4"/>
        <v>8.3833333333333329E-3</v>
      </c>
      <c r="E31" s="4">
        <f t="shared" si="5"/>
        <v>365.178</v>
      </c>
      <c r="F31" s="5">
        <f t="shared" si="6"/>
        <v>9.8399999999999998E-3</v>
      </c>
      <c r="G31" s="4">
        <f t="shared" si="7"/>
        <v>428.63040000000001</v>
      </c>
      <c r="H31" s="1"/>
      <c r="I31" s="4">
        <f t="shared" si="8"/>
        <v>0</v>
      </c>
      <c r="J31" s="5">
        <f t="shared" si="9"/>
        <v>1.3038333333333332E-2</v>
      </c>
      <c r="K31" s="4">
        <f t="shared" si="10"/>
        <v>567.94979999999998</v>
      </c>
      <c r="L31" s="2">
        <f t="shared" si="11"/>
        <v>0.24068000000000001</v>
      </c>
      <c r="M31" s="2">
        <f t="shared" si="12"/>
        <v>3.7606250000000001</v>
      </c>
      <c r="N31" s="5">
        <f>M19*(0.44-0.1)/12</f>
        <v>1.0766666666666665E-3</v>
      </c>
      <c r="O31" s="4">
        <f t="shared" si="13"/>
        <v>46.899492333333328</v>
      </c>
      <c r="Q31" s="8"/>
      <c r="R31" s="8"/>
      <c r="S31" s="8"/>
      <c r="T31" s="8"/>
    </row>
    <row r="32" spans="2:21" x14ac:dyDescent="0.25">
      <c r="B32" s="1" t="str">
        <f t="shared" si="2"/>
        <v>B2</v>
      </c>
      <c r="C32" s="2">
        <f t="shared" si="3"/>
        <v>1.3575000000000002</v>
      </c>
      <c r="D32" s="5">
        <f t="shared" si="4"/>
        <v>7.2400000000000008E-3</v>
      </c>
      <c r="E32" s="4">
        <f t="shared" si="5"/>
        <v>315.37440000000004</v>
      </c>
      <c r="F32" s="5">
        <f t="shared" si="6"/>
        <v>8.1600000000000006E-3</v>
      </c>
      <c r="G32" s="4">
        <f t="shared" si="7"/>
        <v>355.44960000000003</v>
      </c>
      <c r="H32" s="1"/>
      <c r="I32" s="4">
        <f t="shared" si="8"/>
        <v>0</v>
      </c>
      <c r="J32" s="5">
        <f t="shared" si="9"/>
        <v>1.018E-2</v>
      </c>
      <c r="K32" s="4">
        <f t="shared" si="10"/>
        <v>443.44079999999997</v>
      </c>
      <c r="L32" s="2">
        <f t="shared" si="11"/>
        <v>0.21968000000000001</v>
      </c>
      <c r="M32" s="2">
        <f t="shared" si="12"/>
        <v>3.4325000000000001</v>
      </c>
      <c r="N32" s="5">
        <f>M20*(0.44-0.1)/12</f>
        <v>6.7999999999999994E-4</v>
      </c>
      <c r="O32" s="4">
        <f t="shared" si="13"/>
        <v>29.620731999999997</v>
      </c>
      <c r="Q32" s="8"/>
      <c r="R32" s="8"/>
      <c r="S32" s="8"/>
      <c r="T32" s="8"/>
    </row>
    <row r="33" spans="2:20" x14ac:dyDescent="0.25">
      <c r="B33" s="1" t="str">
        <f t="shared" si="2"/>
        <v>OS1</v>
      </c>
      <c r="C33" s="2">
        <f t="shared" si="3"/>
        <v>0.98999999999999988</v>
      </c>
      <c r="D33" s="5">
        <f t="shared" si="4"/>
        <v>4.2074999999999994E-3</v>
      </c>
      <c r="E33" s="4">
        <f t="shared" si="5"/>
        <v>183.27869999999999</v>
      </c>
      <c r="F33" s="5">
        <f t="shared" si="6"/>
        <v>4.2074999999999994E-3</v>
      </c>
      <c r="G33" s="4">
        <f t="shared" si="7"/>
        <v>183.27869999999999</v>
      </c>
      <c r="H33" s="1"/>
      <c r="I33" s="4">
        <f t="shared" si="8"/>
        <v>0</v>
      </c>
      <c r="J33" s="5">
        <f t="shared" si="9"/>
        <v>4.2074999999999994E-3</v>
      </c>
      <c r="K33" s="4">
        <f t="shared" si="10"/>
        <v>183.27869999999999</v>
      </c>
      <c r="L33" s="2">
        <f t="shared" si="11"/>
        <v>0.14637</v>
      </c>
      <c r="M33" s="2">
        <f t="shared" si="12"/>
        <v>2.87</v>
      </c>
      <c r="N33" s="5">
        <f>M21*(0.44-0.1)/12</f>
        <v>0</v>
      </c>
      <c r="O33" s="4">
        <f t="shared" si="13"/>
        <v>0</v>
      </c>
      <c r="Q33" s="8"/>
      <c r="R33" s="8"/>
      <c r="S33" s="8"/>
      <c r="T33" s="8"/>
    </row>
    <row r="34" spans="2:20" x14ac:dyDescent="0.25">
      <c r="L34" s="8"/>
      <c r="M34" s="8"/>
      <c r="N34" s="8"/>
      <c r="O34" s="8"/>
      <c r="P34" s="8"/>
      <c r="Q34" s="8"/>
      <c r="R34" s="8"/>
      <c r="S34" s="8"/>
      <c r="T34" s="8"/>
    </row>
    <row r="35" spans="2:20" x14ac:dyDescent="0.25">
      <c r="L35" s="8"/>
      <c r="M35" s="8"/>
      <c r="N35" s="8"/>
      <c r="O35" s="8"/>
      <c r="P35" s="8"/>
      <c r="Q35" s="8"/>
      <c r="R35" s="8"/>
      <c r="S35" s="8"/>
      <c r="T35" s="8"/>
    </row>
    <row r="36" spans="2:20" ht="19.5" x14ac:dyDescent="0.35">
      <c r="B36" s="12" t="s">
        <v>29</v>
      </c>
      <c r="C36" s="11" t="s">
        <v>11</v>
      </c>
      <c r="D36" s="13" t="s">
        <v>32</v>
      </c>
      <c r="E36" s="14"/>
      <c r="F36" s="13" t="s">
        <v>33</v>
      </c>
      <c r="G36" s="14"/>
      <c r="H36" s="13" t="s">
        <v>34</v>
      </c>
      <c r="I36" s="14"/>
      <c r="J36" s="15" t="s">
        <v>35</v>
      </c>
      <c r="K36" s="15"/>
      <c r="L36" s="1" t="s">
        <v>36</v>
      </c>
      <c r="M36" s="1" t="s">
        <v>22</v>
      </c>
      <c r="N36" s="13" t="s">
        <v>45</v>
      </c>
      <c r="O36" s="14"/>
      <c r="P36" s="8"/>
      <c r="Q36" s="8"/>
      <c r="R36" s="8"/>
      <c r="S36" s="8"/>
      <c r="T36" s="8"/>
    </row>
    <row r="37" spans="2:20" x14ac:dyDescent="0.25">
      <c r="B37" s="1" t="s">
        <v>10</v>
      </c>
      <c r="C37" s="1" t="s">
        <v>12</v>
      </c>
      <c r="D37" s="1" t="s">
        <v>13</v>
      </c>
      <c r="E37" s="1" t="s">
        <v>14</v>
      </c>
      <c r="F37" s="1" t="s">
        <v>13</v>
      </c>
      <c r="G37" s="1" t="s">
        <v>14</v>
      </c>
      <c r="H37" s="1" t="s">
        <v>13</v>
      </c>
      <c r="I37" s="1" t="s">
        <v>14</v>
      </c>
      <c r="J37" s="1" t="s">
        <v>13</v>
      </c>
      <c r="K37" s="1" t="s">
        <v>14</v>
      </c>
      <c r="L37" s="1" t="s">
        <v>21</v>
      </c>
      <c r="M37" s="1" t="s">
        <v>20</v>
      </c>
      <c r="N37" s="1" t="s">
        <v>13</v>
      </c>
      <c r="O37" s="1" t="s">
        <v>14</v>
      </c>
      <c r="P37" s="8"/>
      <c r="Q37" s="8"/>
      <c r="R37" s="8"/>
      <c r="S37" s="8"/>
      <c r="T37" s="8"/>
    </row>
    <row r="38" spans="2:20" x14ac:dyDescent="0.25">
      <c r="B38" s="1" t="str">
        <f>B14</f>
        <v>A1</v>
      </c>
      <c r="C38" s="2">
        <f>($J$7*J14+$K$7*K14+$L$7*L14+$M$7*M14)/E14</f>
        <v>1.8037500000000004</v>
      </c>
      <c r="D38" s="5">
        <f>E14*C38/12</f>
        <v>4.3290000000000002E-2</v>
      </c>
      <c r="E38" s="4">
        <f>D38*43560</f>
        <v>1885.7124000000001</v>
      </c>
      <c r="F38" s="5">
        <f>D38+M14*($E$6-$D$6)/12</f>
        <v>4.9823333333333331E-2</v>
      </c>
      <c r="G38" s="4">
        <f>F38*43560</f>
        <v>2170.3044</v>
      </c>
      <c r="H38" s="1"/>
      <c r="I38" s="4">
        <f>H38*43560</f>
        <v>0</v>
      </c>
      <c r="J38" s="5">
        <f>D38+M14*($G$6-$D$6)/12</f>
        <v>6.9423333333333337E-2</v>
      </c>
      <c r="K38" s="4">
        <f>J38*43560</f>
        <v>3024.0804000000003</v>
      </c>
      <c r="L38" s="2">
        <f>J14*P$7+K14*Q$7+L14*R$7+M14*S$7</f>
        <v>1.21008</v>
      </c>
      <c r="M38" s="2">
        <f>L38/E14</f>
        <v>4.2016666666666671</v>
      </c>
      <c r="N38" s="5">
        <f>M14*(0.44-0.1)/12</f>
        <v>5.5533333333333329E-3</v>
      </c>
      <c r="O38" s="4">
        <f>N38*43560</f>
        <v>241.90319999999997</v>
      </c>
      <c r="P38" s="8"/>
      <c r="Q38" s="8"/>
      <c r="R38" s="8"/>
      <c r="S38" s="8"/>
      <c r="T38" s="8"/>
    </row>
    <row r="39" spans="2:20" x14ac:dyDescent="0.25">
      <c r="B39" s="1" t="str">
        <f t="shared" ref="B39:B45" si="14">B15</f>
        <v>A2</v>
      </c>
      <c r="C39" s="2">
        <f>($J$7*J15+$K$7*K15+$L$7*L15+$M$7*M15)/E15</f>
        <v>1.8244776119402988</v>
      </c>
      <c r="D39" s="5">
        <f>E15*C39/12</f>
        <v>7.1306666666666671E-2</v>
      </c>
      <c r="E39" s="4">
        <f>D39*43560</f>
        <v>3106.1184000000003</v>
      </c>
      <c r="F39" s="5">
        <f>D39+M15*($E$6-$D$6)/12</f>
        <v>8.2273333333333337E-2</v>
      </c>
      <c r="G39" s="4">
        <f>F39*43560</f>
        <v>3583.8264000000004</v>
      </c>
      <c r="H39" s="1"/>
      <c r="I39" s="4">
        <f>H39*43560</f>
        <v>0</v>
      </c>
      <c r="J39" s="5">
        <f>D39+M15*($G$6-$D$6)/12</f>
        <v>0.11517333333333335</v>
      </c>
      <c r="K39" s="4">
        <f>J39*43560</f>
        <v>5016.9504000000006</v>
      </c>
      <c r="L39" s="2">
        <f>J15*P$7+K15*Q$7+L15*R$7+M15*S$7</f>
        <v>1.9859000000000002</v>
      </c>
      <c r="M39" s="2">
        <f t="shared" ref="M39:M45" si="15">L39/E15</f>
        <v>4.2343283582089564</v>
      </c>
      <c r="N39" s="5">
        <f t="shared" ref="N39:N45" si="16">M15*(0.44-0.1)/12</f>
        <v>9.3216666666666673E-3</v>
      </c>
      <c r="O39" s="4">
        <f>N39*43559.9</f>
        <v>406.05086783333337</v>
      </c>
      <c r="P39" s="8"/>
      <c r="Q39" s="8"/>
      <c r="R39" s="8"/>
      <c r="S39" s="8"/>
      <c r="T39" s="8"/>
    </row>
    <row r="40" spans="2:20" x14ac:dyDescent="0.25">
      <c r="B40" s="1" t="str">
        <f t="shared" si="14"/>
        <v>A3</v>
      </c>
      <c r="C40" s="2">
        <f t="shared" ref="C40:C45" si="17">($J$7*J16+$K$7*K16+$L$7*L16+$M$7*M16)/E16</f>
        <v>1.94</v>
      </c>
      <c r="D40" s="5">
        <f t="shared" ref="D40:D44" si="18">E16*C40/12</f>
        <v>1.4226666666666665E-2</v>
      </c>
      <c r="E40" s="4">
        <f t="shared" ref="E40:E44" si="19">D40*43560</f>
        <v>619.71359999999993</v>
      </c>
      <c r="F40" s="5">
        <f t="shared" ref="F40:F44" si="20">D40+M16*($E$6-$D$6)/12</f>
        <v>1.6626666666666665E-2</v>
      </c>
      <c r="G40" s="4">
        <f t="shared" ref="G40:G44" si="21">F40*43560</f>
        <v>724.25759999999991</v>
      </c>
      <c r="H40" s="1"/>
      <c r="I40" s="4">
        <f t="shared" ref="I40:I44" si="22">H40*43560</f>
        <v>0</v>
      </c>
      <c r="J40" s="5">
        <f t="shared" ref="J40:J44" si="23">D40+M16*($G$6-$D$6)/12</f>
        <v>2.3826666666666663E-2</v>
      </c>
      <c r="K40" s="4">
        <f t="shared" ref="K40:K44" si="24">J40*43560</f>
        <v>1037.8895999999997</v>
      </c>
      <c r="L40" s="2">
        <f t="shared" ref="L40:L44" si="25">J16*P$7+K16*Q$7+L16*R$7+M16*S$7</f>
        <v>0.38863999999999999</v>
      </c>
      <c r="M40" s="2">
        <f t="shared" si="15"/>
        <v>4.416363636363636</v>
      </c>
      <c r="N40" s="5">
        <f t="shared" si="16"/>
        <v>2.0399999999999997E-3</v>
      </c>
      <c r="O40" s="4">
        <f t="shared" ref="O40:O45" si="26">N40*43559.9</f>
        <v>88.862195999999997</v>
      </c>
      <c r="S40" s="8"/>
      <c r="T40" s="8"/>
    </row>
    <row r="41" spans="2:20" x14ac:dyDescent="0.25">
      <c r="B41" s="1" t="str">
        <f t="shared" si="14"/>
        <v>A4</v>
      </c>
      <c r="C41" s="2">
        <f t="shared" si="17"/>
        <v>2.12</v>
      </c>
      <c r="D41" s="5">
        <f t="shared" si="18"/>
        <v>1.8019999999999998E-2</v>
      </c>
      <c r="E41" s="4">
        <f t="shared" si="19"/>
        <v>784.95119999999986</v>
      </c>
      <c r="F41" s="5">
        <f t="shared" si="20"/>
        <v>2.1419999999999998E-2</v>
      </c>
      <c r="G41" s="4">
        <f t="shared" si="21"/>
        <v>933.0551999999999</v>
      </c>
      <c r="H41" s="1"/>
      <c r="I41" s="4">
        <f t="shared" si="22"/>
        <v>0</v>
      </c>
      <c r="J41" s="5">
        <f t="shared" si="23"/>
        <v>3.1619999999999995E-2</v>
      </c>
      <c r="K41" s="4">
        <f t="shared" si="24"/>
        <v>1377.3671999999997</v>
      </c>
      <c r="L41" s="2">
        <f t="shared" si="25"/>
        <v>0.47939999999999999</v>
      </c>
      <c r="M41" s="2">
        <f t="shared" si="15"/>
        <v>4.7</v>
      </c>
      <c r="N41" s="5">
        <f t="shared" si="16"/>
        <v>2.8899999999999998E-3</v>
      </c>
      <c r="O41" s="4">
        <f t="shared" si="26"/>
        <v>125.88811099999999</v>
      </c>
      <c r="S41" s="8"/>
      <c r="T41" s="8"/>
    </row>
    <row r="42" spans="2:20" x14ac:dyDescent="0.25">
      <c r="B42" s="1" t="str">
        <f t="shared" si="14"/>
        <v>A5</v>
      </c>
      <c r="C42" s="2">
        <f t="shared" si="17"/>
        <v>1.855751879699248</v>
      </c>
      <c r="D42" s="5">
        <f t="shared" si="18"/>
        <v>4.1135833333333337E-2</v>
      </c>
      <c r="E42" s="4">
        <f t="shared" si="19"/>
        <v>1791.8769000000002</v>
      </c>
      <c r="F42" s="5">
        <f t="shared" si="20"/>
        <v>4.7635833333333336E-2</v>
      </c>
      <c r="G42" s="4">
        <f t="shared" si="21"/>
        <v>2075.0169000000001</v>
      </c>
      <c r="H42" s="1"/>
      <c r="I42" s="4">
        <f t="shared" si="22"/>
        <v>0</v>
      </c>
      <c r="J42" s="5">
        <f t="shared" si="23"/>
        <v>6.7135833333333339E-2</v>
      </c>
      <c r="K42" s="4">
        <f t="shared" si="24"/>
        <v>2924.4369000000002</v>
      </c>
      <c r="L42" s="2">
        <f t="shared" si="25"/>
        <v>1.13944</v>
      </c>
      <c r="M42" s="2">
        <f t="shared" si="15"/>
        <v>4.2836090225563908</v>
      </c>
      <c r="N42" s="5">
        <f t="shared" si="16"/>
        <v>5.5249999999999995E-3</v>
      </c>
      <c r="O42" s="4">
        <f t="shared" si="26"/>
        <v>240.66844749999998</v>
      </c>
      <c r="S42" s="8"/>
      <c r="T42" s="8"/>
    </row>
    <row r="43" spans="2:20" x14ac:dyDescent="0.25">
      <c r="B43" s="1" t="str">
        <f t="shared" si="14"/>
        <v>B1</v>
      </c>
      <c r="C43" s="2">
        <f t="shared" si="17"/>
        <v>1.7178125000000002</v>
      </c>
      <c r="D43" s="5">
        <f t="shared" si="18"/>
        <v>9.1616666666666669E-3</v>
      </c>
      <c r="E43" s="4">
        <f t="shared" si="19"/>
        <v>399.0822</v>
      </c>
      <c r="F43" s="5">
        <f t="shared" si="20"/>
        <v>1.0428333333333333E-2</v>
      </c>
      <c r="G43" s="4">
        <f t="shared" si="21"/>
        <v>454.25819999999999</v>
      </c>
      <c r="H43" s="1"/>
      <c r="I43" s="4">
        <f t="shared" si="22"/>
        <v>0</v>
      </c>
      <c r="J43" s="5">
        <f t="shared" si="23"/>
        <v>1.4228333333333332E-2</v>
      </c>
      <c r="K43" s="4">
        <f t="shared" si="24"/>
        <v>619.78620000000001</v>
      </c>
      <c r="L43" s="2">
        <f t="shared" si="25"/>
        <v>0.26024000000000003</v>
      </c>
      <c r="M43" s="2">
        <f t="shared" si="15"/>
        <v>4.0662500000000001</v>
      </c>
      <c r="N43" s="5">
        <f t="shared" si="16"/>
        <v>1.0766666666666665E-3</v>
      </c>
      <c r="O43" s="4">
        <f t="shared" si="26"/>
        <v>46.899492333333328</v>
      </c>
      <c r="S43" s="8"/>
      <c r="T43" s="8"/>
    </row>
    <row r="44" spans="2:20" x14ac:dyDescent="0.25">
      <c r="B44" s="1" t="str">
        <f t="shared" si="14"/>
        <v>B2</v>
      </c>
      <c r="C44" s="2">
        <f t="shared" si="17"/>
        <v>1.50125</v>
      </c>
      <c r="D44" s="5">
        <f t="shared" si="18"/>
        <v>8.0066666666666671E-3</v>
      </c>
      <c r="E44" s="4">
        <f t="shared" si="19"/>
        <v>348.7704</v>
      </c>
      <c r="F44" s="5">
        <f t="shared" si="20"/>
        <v>8.8066666666666675E-3</v>
      </c>
      <c r="G44" s="4">
        <f t="shared" si="21"/>
        <v>383.61840000000001</v>
      </c>
      <c r="H44" s="1"/>
      <c r="I44" s="4">
        <f t="shared" si="22"/>
        <v>0</v>
      </c>
      <c r="J44" s="5">
        <f t="shared" si="23"/>
        <v>1.1206666666666667E-2</v>
      </c>
      <c r="K44" s="4">
        <f t="shared" si="24"/>
        <v>488.16239999999999</v>
      </c>
      <c r="L44" s="2">
        <f t="shared" si="25"/>
        <v>0.23840000000000003</v>
      </c>
      <c r="M44" s="2">
        <f t="shared" si="15"/>
        <v>3.7250000000000005</v>
      </c>
      <c r="N44" s="5">
        <f t="shared" si="16"/>
        <v>6.7999999999999994E-4</v>
      </c>
      <c r="O44" s="4">
        <f t="shared" si="26"/>
        <v>29.620731999999997</v>
      </c>
      <c r="S44" s="8"/>
      <c r="T44" s="8"/>
    </row>
    <row r="45" spans="2:20" x14ac:dyDescent="0.25">
      <c r="B45" s="1" t="str">
        <f t="shared" si="14"/>
        <v>OS1</v>
      </c>
      <c r="C45" s="2">
        <f t="shared" si="17"/>
        <v>1.1299999999999999</v>
      </c>
      <c r="D45" s="5">
        <f>E21*C45/12</f>
        <v>4.8024999999999995E-3</v>
      </c>
      <c r="E45" s="4">
        <f>D45*43560</f>
        <v>209.19689999999997</v>
      </c>
      <c r="F45" s="5">
        <f>D45+M21*($E$6-$D$6)/12</f>
        <v>4.8024999999999995E-3</v>
      </c>
      <c r="G45" s="4">
        <f>F45*43560</f>
        <v>209.19689999999997</v>
      </c>
      <c r="H45" s="1"/>
      <c r="I45" s="4">
        <f>H45*43560</f>
        <v>0</v>
      </c>
      <c r="J45" s="5">
        <f>D45+M21*($G$6-$D$6)/12</f>
        <v>4.8024999999999995E-3</v>
      </c>
      <c r="K45" s="4">
        <f>J45*43560</f>
        <v>209.19689999999997</v>
      </c>
      <c r="L45" s="2">
        <f t="shared" ref="L45" si="27">J21*P$7+K21*Q$7+L21*R$7+M21*S$7</f>
        <v>0.16014</v>
      </c>
      <c r="M45" s="2">
        <f t="shared" si="15"/>
        <v>3.14</v>
      </c>
      <c r="N45" s="5">
        <f t="shared" si="16"/>
        <v>0</v>
      </c>
      <c r="O45" s="4">
        <f t="shared" si="26"/>
        <v>0</v>
      </c>
      <c r="S45" s="8"/>
      <c r="T45" s="8"/>
    </row>
    <row r="46" spans="2:20" x14ac:dyDescent="0.25">
      <c r="L46" s="8"/>
      <c r="M46" s="8"/>
      <c r="N46" s="8"/>
      <c r="S46" s="8"/>
      <c r="T46" s="8"/>
    </row>
    <row r="47" spans="2:20" x14ac:dyDescent="0.25">
      <c r="J47" s="7"/>
      <c r="L47" s="8"/>
      <c r="M47" s="8"/>
      <c r="N47" s="8"/>
      <c r="O47" s="8"/>
      <c r="P47" s="8"/>
      <c r="Q47" s="8"/>
      <c r="R47" s="8"/>
      <c r="S47" s="8"/>
      <c r="T47" s="8"/>
    </row>
    <row r="48" spans="2:20" ht="19.5" x14ac:dyDescent="0.35">
      <c r="B48" s="12" t="s">
        <v>16</v>
      </c>
      <c r="C48" s="11" t="s">
        <v>11</v>
      </c>
      <c r="D48" s="13" t="s">
        <v>32</v>
      </c>
      <c r="E48" s="14"/>
      <c r="F48" s="13" t="s">
        <v>33</v>
      </c>
      <c r="G48" s="14"/>
      <c r="H48" s="13" t="s">
        <v>34</v>
      </c>
      <c r="I48" s="14"/>
      <c r="J48" s="15" t="s">
        <v>35</v>
      </c>
      <c r="K48" s="15"/>
      <c r="L48" s="1" t="s">
        <v>36</v>
      </c>
      <c r="M48" s="1" t="s">
        <v>22</v>
      </c>
      <c r="N48" s="13" t="s">
        <v>45</v>
      </c>
      <c r="O48" s="14"/>
    </row>
    <row r="49" spans="2:18" x14ac:dyDescent="0.25">
      <c r="B49" s="1" t="s">
        <v>10</v>
      </c>
      <c r="C49" s="1" t="s">
        <v>12</v>
      </c>
      <c r="D49" s="1" t="s">
        <v>13</v>
      </c>
      <c r="E49" s="1" t="s">
        <v>14</v>
      </c>
      <c r="F49" s="1" t="s">
        <v>13</v>
      </c>
      <c r="G49" s="1" t="s">
        <v>14</v>
      </c>
      <c r="H49" s="1" t="s">
        <v>13</v>
      </c>
      <c r="I49" s="1" t="s">
        <v>14</v>
      </c>
      <c r="J49" s="1" t="s">
        <v>13</v>
      </c>
      <c r="K49" s="1" t="s">
        <v>14</v>
      </c>
      <c r="L49" s="1" t="s">
        <v>21</v>
      </c>
      <c r="M49" s="1" t="s">
        <v>20</v>
      </c>
      <c r="N49" s="1" t="s">
        <v>13</v>
      </c>
      <c r="O49" s="1" t="s">
        <v>14</v>
      </c>
    </row>
    <row r="50" spans="2:18" x14ac:dyDescent="0.25">
      <c r="B50" s="1" t="str">
        <f>B14</f>
        <v>A1</v>
      </c>
      <c r="C50" s="10">
        <f>(J8*E14*F14+K8*E14*G14+L8*E14*H14+M8*E14*I14)/E14</f>
        <v>2.36</v>
      </c>
      <c r="D50" s="5">
        <f>E14*C50/12</f>
        <v>5.6639999999999996E-2</v>
      </c>
      <c r="E50" s="4">
        <f>D50*43559.9</f>
        <v>2467.2327359999999</v>
      </c>
      <c r="L50" s="2">
        <f>J14*P$8+K14*Q$8+L14*R$8+M14*S$8</f>
        <v>1.30132</v>
      </c>
      <c r="M50" s="2">
        <f>L50/E38</f>
        <v>6.9009462948856884E-4</v>
      </c>
      <c r="N50" s="5">
        <f>M14*(0.44-0.1)/12</f>
        <v>5.5533333333333329E-3</v>
      </c>
      <c r="O50" s="4">
        <f>N50*43560</f>
        <v>241.90319999999997</v>
      </c>
    </row>
    <row r="51" spans="2:18" x14ac:dyDescent="0.25">
      <c r="B51" s="1" t="str">
        <f t="shared" ref="B51:B57" si="28">B15</f>
        <v>A2</v>
      </c>
      <c r="C51" s="10">
        <f>(J8*E15*F15+K8*E15*G15+L8*E15*H15+M8*E15*I15)/E15</f>
        <v>2.36</v>
      </c>
      <c r="D51" s="5">
        <f>E15*C51/12</f>
        <v>9.2236666666666647E-2</v>
      </c>
      <c r="E51" s="4">
        <f>D51*43559.9</f>
        <v>4017.8199763333328</v>
      </c>
      <c r="L51" s="2">
        <f>J15*P$8+K15*Q$8+L15*R$8+M15*S$8</f>
        <v>2.1345799999999997</v>
      </c>
      <c r="M51" s="2">
        <f>L51/E39</f>
        <v>6.8721784720118828E-4</v>
      </c>
      <c r="N51" s="5">
        <f t="shared" ref="N51:N57" si="29">M15*(0.44-0.1)/12</f>
        <v>9.3216666666666673E-3</v>
      </c>
      <c r="O51" s="4">
        <f>N51*43559.9</f>
        <v>406.05086783333337</v>
      </c>
      <c r="P51" s="8"/>
      <c r="Q51" s="8"/>
      <c r="R51" s="8"/>
    </row>
    <row r="52" spans="2:18" x14ac:dyDescent="0.25">
      <c r="B52" s="1" t="str">
        <f t="shared" si="28"/>
        <v>A3</v>
      </c>
      <c r="C52" s="20"/>
      <c r="D52" s="20"/>
      <c r="E52" s="9"/>
      <c r="L52" s="2"/>
      <c r="M52" s="2"/>
      <c r="N52" s="5">
        <f t="shared" si="29"/>
        <v>2.0399999999999997E-3</v>
      </c>
      <c r="O52" s="4">
        <f t="shared" ref="O52:O57" si="30">N52*43559.9</f>
        <v>88.862195999999997</v>
      </c>
      <c r="P52" s="8"/>
      <c r="Q52" s="8"/>
      <c r="R52" s="8"/>
    </row>
    <row r="53" spans="2:18" x14ac:dyDescent="0.25">
      <c r="B53" s="1" t="str">
        <f t="shared" si="28"/>
        <v>A4</v>
      </c>
      <c r="C53" s="20"/>
      <c r="D53" s="20"/>
      <c r="E53" s="9"/>
      <c r="L53" s="2"/>
      <c r="M53" s="2"/>
      <c r="N53" s="5">
        <f t="shared" si="29"/>
        <v>2.8899999999999998E-3</v>
      </c>
      <c r="O53" s="4">
        <f t="shared" si="30"/>
        <v>125.88811099999999</v>
      </c>
      <c r="P53" s="8"/>
      <c r="Q53" s="8"/>
      <c r="R53" s="8"/>
    </row>
    <row r="54" spans="2:18" x14ac:dyDescent="0.25">
      <c r="B54" s="1" t="str">
        <f t="shared" si="28"/>
        <v>A5</v>
      </c>
      <c r="C54" s="20"/>
      <c r="D54" s="20"/>
      <c r="E54" s="9"/>
      <c r="L54" s="2"/>
      <c r="M54" s="2"/>
      <c r="N54" s="5">
        <f t="shared" si="29"/>
        <v>5.5249999999999995E-3</v>
      </c>
      <c r="O54" s="4">
        <f t="shared" si="30"/>
        <v>240.66844749999998</v>
      </c>
      <c r="P54" s="8"/>
      <c r="Q54" s="8"/>
      <c r="R54" s="8"/>
    </row>
    <row r="55" spans="2:18" x14ac:dyDescent="0.25">
      <c r="B55" s="1" t="str">
        <f t="shared" si="28"/>
        <v>B1</v>
      </c>
      <c r="C55" s="20"/>
      <c r="D55" s="20"/>
      <c r="E55" s="9"/>
      <c r="L55" s="2"/>
      <c r="M55" s="2"/>
      <c r="N55" s="5">
        <f t="shared" si="29"/>
        <v>1.0766666666666665E-3</v>
      </c>
      <c r="O55" s="4">
        <f t="shared" si="30"/>
        <v>46.899492333333328</v>
      </c>
      <c r="P55" s="8"/>
      <c r="Q55" s="8"/>
      <c r="R55" s="8"/>
    </row>
    <row r="56" spans="2:18" x14ac:dyDescent="0.25">
      <c r="B56" s="1" t="str">
        <f t="shared" si="28"/>
        <v>B2</v>
      </c>
      <c r="C56" s="20"/>
      <c r="D56" s="20"/>
      <c r="E56" s="9"/>
      <c r="L56" s="2"/>
      <c r="M56" s="2"/>
      <c r="N56" s="5">
        <f t="shared" si="29"/>
        <v>6.7999999999999994E-4</v>
      </c>
      <c r="O56" s="4">
        <f t="shared" si="30"/>
        <v>29.620731999999997</v>
      </c>
      <c r="P56" s="8"/>
      <c r="Q56" s="8"/>
      <c r="R56" s="8"/>
    </row>
    <row r="57" spans="2:18" x14ac:dyDescent="0.25">
      <c r="B57" s="1" t="str">
        <f t="shared" si="28"/>
        <v>OS1</v>
      </c>
      <c r="C57" s="20"/>
      <c r="D57" s="20"/>
      <c r="E57" s="9"/>
      <c r="L57" s="2"/>
      <c r="M57" s="2"/>
      <c r="N57" s="5">
        <f t="shared" si="29"/>
        <v>0</v>
      </c>
      <c r="O57" s="4">
        <f t="shared" si="30"/>
        <v>0</v>
      </c>
      <c r="P57" s="8"/>
      <c r="Q57" s="8"/>
      <c r="R57" s="8"/>
    </row>
    <row r="58" spans="2:18" x14ac:dyDescent="0.25">
      <c r="P58" s="8"/>
      <c r="Q58" s="9"/>
      <c r="R58" s="8"/>
    </row>
    <row r="59" spans="2:18" x14ac:dyDescent="0.25">
      <c r="Q59" s="9"/>
    </row>
    <row r="60" spans="2:18" ht="19.5" x14ac:dyDescent="0.35">
      <c r="B60" s="12" t="s">
        <v>31</v>
      </c>
      <c r="C60" s="11" t="s">
        <v>11</v>
      </c>
      <c r="D60" s="13" t="s">
        <v>32</v>
      </c>
      <c r="E60" s="14"/>
      <c r="F60" s="13" t="s">
        <v>33</v>
      </c>
      <c r="G60" s="14"/>
      <c r="H60" s="13" t="s">
        <v>34</v>
      </c>
      <c r="I60" s="14"/>
      <c r="J60" s="15" t="s">
        <v>35</v>
      </c>
      <c r="K60" s="15"/>
      <c r="L60" s="1" t="s">
        <v>36</v>
      </c>
      <c r="M60" s="1" t="s">
        <v>22</v>
      </c>
      <c r="N60" s="13" t="s">
        <v>45</v>
      </c>
      <c r="O60" s="14"/>
      <c r="Q60" s="9"/>
    </row>
    <row r="61" spans="2:18" x14ac:dyDescent="0.25">
      <c r="B61" s="1" t="s">
        <v>10</v>
      </c>
      <c r="C61" s="1" t="s">
        <v>12</v>
      </c>
      <c r="D61" s="1" t="s">
        <v>13</v>
      </c>
      <c r="E61" s="1" t="s">
        <v>14</v>
      </c>
      <c r="F61" s="1" t="s">
        <v>13</v>
      </c>
      <c r="G61" s="1" t="s">
        <v>14</v>
      </c>
      <c r="H61" s="1" t="s">
        <v>13</v>
      </c>
      <c r="I61" s="1" t="s">
        <v>14</v>
      </c>
      <c r="J61" s="1" t="s">
        <v>13</v>
      </c>
      <c r="K61" s="1" t="s">
        <v>14</v>
      </c>
      <c r="L61" s="1" t="s">
        <v>21</v>
      </c>
      <c r="M61" s="1" t="s">
        <v>20</v>
      </c>
      <c r="N61" s="1" t="s">
        <v>13</v>
      </c>
      <c r="O61" s="1" t="s">
        <v>14</v>
      </c>
      <c r="Q61" s="9"/>
    </row>
    <row r="62" spans="2:18" x14ac:dyDescent="0.25">
      <c r="B62" s="1" t="str">
        <f>B26</f>
        <v>A1</v>
      </c>
      <c r="L62" s="2">
        <f>J14*P$9+K14*Q$9+L14*R$9+M14*S$9</f>
        <v>1.37216</v>
      </c>
      <c r="M62" s="2">
        <f>L62/E50</f>
        <v>5.5615345077846771E-4</v>
      </c>
      <c r="N62" s="5">
        <f>M14*(0.44-0.1)/12</f>
        <v>5.5533333333333329E-3</v>
      </c>
      <c r="O62" s="4">
        <f>N62*43560</f>
        <v>241.90319999999997</v>
      </c>
      <c r="Q62" s="9"/>
    </row>
    <row r="63" spans="2:18" x14ac:dyDescent="0.25">
      <c r="B63" s="1" t="str">
        <f t="shared" ref="B63:B69" si="31">B27</f>
        <v>A2</v>
      </c>
      <c r="L63" s="2">
        <f>J15*P$9+K15*Q$9+L15*R$9+M15*S$9</f>
        <v>2.2494500000000004</v>
      </c>
      <c r="M63" s="2">
        <f>L63/E51</f>
        <v>5.5986829008024676E-4</v>
      </c>
      <c r="N63" s="5">
        <f t="shared" ref="N63:N69" si="32">M15*(0.44-0.1)/12</f>
        <v>9.3216666666666673E-3</v>
      </c>
      <c r="O63" s="4">
        <f>N63*43559.9</f>
        <v>406.05086783333337</v>
      </c>
      <c r="Q63" s="9"/>
    </row>
    <row r="64" spans="2:18" x14ac:dyDescent="0.25">
      <c r="B64" s="1" t="str">
        <f t="shared" si="31"/>
        <v>A3</v>
      </c>
      <c r="L64" s="2"/>
      <c r="M64" s="2"/>
      <c r="N64" s="5">
        <f t="shared" si="32"/>
        <v>2.0399999999999997E-3</v>
      </c>
      <c r="O64" s="4">
        <f t="shared" ref="O64:O69" si="33">N64*43559.9</f>
        <v>88.862195999999997</v>
      </c>
      <c r="Q64" s="9"/>
    </row>
    <row r="65" spans="2:17" x14ac:dyDescent="0.25">
      <c r="B65" s="1" t="str">
        <f t="shared" si="31"/>
        <v>A4</v>
      </c>
      <c r="L65" s="2"/>
      <c r="M65" s="2"/>
      <c r="N65" s="5">
        <f t="shared" si="32"/>
        <v>2.8899999999999998E-3</v>
      </c>
      <c r="O65" s="4">
        <f t="shared" si="33"/>
        <v>125.88811099999999</v>
      </c>
      <c r="Q65" s="9"/>
    </row>
    <row r="66" spans="2:17" x14ac:dyDescent="0.25">
      <c r="B66" s="1" t="str">
        <f t="shared" si="31"/>
        <v>A5</v>
      </c>
      <c r="L66" s="2"/>
      <c r="M66" s="2"/>
      <c r="N66" s="5">
        <f t="shared" si="32"/>
        <v>5.5249999999999995E-3</v>
      </c>
      <c r="O66" s="4">
        <f t="shared" si="33"/>
        <v>240.66844749999998</v>
      </c>
      <c r="Q66" s="9"/>
    </row>
    <row r="67" spans="2:17" x14ac:dyDescent="0.25">
      <c r="B67" s="1" t="str">
        <f t="shared" si="31"/>
        <v>B1</v>
      </c>
      <c r="L67" s="2"/>
      <c r="M67" s="2"/>
      <c r="N67" s="5">
        <f t="shared" si="32"/>
        <v>1.0766666666666665E-3</v>
      </c>
      <c r="O67" s="4">
        <f t="shared" si="33"/>
        <v>46.899492333333328</v>
      </c>
      <c r="Q67" s="9"/>
    </row>
    <row r="68" spans="2:17" x14ac:dyDescent="0.25">
      <c r="B68" s="1" t="str">
        <f t="shared" si="31"/>
        <v>B2</v>
      </c>
      <c r="L68" s="2"/>
      <c r="M68" s="2"/>
      <c r="N68" s="5">
        <f t="shared" si="32"/>
        <v>6.7999999999999994E-4</v>
      </c>
      <c r="O68" s="4">
        <f t="shared" si="33"/>
        <v>29.620731999999997</v>
      </c>
      <c r="Q68" s="9"/>
    </row>
    <row r="69" spans="2:17" x14ac:dyDescent="0.25">
      <c r="B69" s="1" t="str">
        <f t="shared" si="31"/>
        <v>OS1</v>
      </c>
      <c r="L69" s="2">
        <f t="shared" ref="L69" si="34">J21*P$9+K21*Q$9+L21*R$9+M21*S$9</f>
        <v>0.19022999999999998</v>
      </c>
      <c r="M69" s="2" t="e">
        <f>L69/#REF!</f>
        <v>#REF!</v>
      </c>
      <c r="N69" s="5">
        <f t="shared" si="32"/>
        <v>0</v>
      </c>
      <c r="O69" s="4">
        <f t="shared" si="33"/>
        <v>0</v>
      </c>
      <c r="Q69" s="9"/>
    </row>
    <row r="70" spans="2:17" x14ac:dyDescent="0.25">
      <c r="Q70" s="9"/>
    </row>
  </sheetData>
  <mergeCells count="23">
    <mergeCell ref="N24:O24"/>
    <mergeCell ref="N36:O36"/>
    <mergeCell ref="N48:O48"/>
    <mergeCell ref="N60:O60"/>
    <mergeCell ref="F12:I12"/>
    <mergeCell ref="J12:M12"/>
    <mergeCell ref="D12:E12"/>
    <mergeCell ref="D24:E24"/>
    <mergeCell ref="D36:E36"/>
    <mergeCell ref="F24:G24"/>
    <mergeCell ref="H24:I24"/>
    <mergeCell ref="J24:K24"/>
    <mergeCell ref="J36:K36"/>
    <mergeCell ref="H36:I36"/>
    <mergeCell ref="F36:G36"/>
    <mergeCell ref="D48:E48"/>
    <mergeCell ref="F48:G48"/>
    <mergeCell ref="H48:I48"/>
    <mergeCell ref="J48:K48"/>
    <mergeCell ref="D60:E60"/>
    <mergeCell ref="F60:G60"/>
    <mergeCell ref="H60:I60"/>
    <mergeCell ref="J60:K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2017-01-31T18:05:18Z</dcterms:modified>
</cp:coreProperties>
</file>