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7" i="1" l="1"/>
  <c r="Q40" i="1"/>
  <c r="E20" i="1"/>
  <c r="E21" i="1"/>
  <c r="E15" i="1"/>
  <c r="E16" i="1"/>
  <c r="E17" i="1"/>
  <c r="E18" i="1"/>
  <c r="E19" i="1"/>
  <c r="E14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K28" i="1" s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B53" i="1" l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s="1"/>
</calcChain>
</file>

<file path=xl/sharedStrings.xml><?xml version="1.0" encoding="utf-8"?>
<sst xmlns="http://schemas.openxmlformats.org/spreadsheetml/2006/main" count="139" uniqueCount="47">
  <si>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</si>
  <si>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</si>
  <si>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</si>
  <si>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</si>
  <si>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</si>
  <si>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</si>
  <si>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</si>
  <si>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</si>
  <si>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</si>
  <si>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</si>
  <si>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</si>
  <si>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</si>
  <si>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</si>
  <si>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</si>
  <si>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</si>
  <si>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</si>
  <si>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</si>
  <si>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</si>
  <si>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</si>
  <si>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</si>
  <si>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</si>
  <si>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</si>
  <si>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</si>
  <si>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</si>
  <si>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</si>
  <si>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</si>
  <si>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</si>
  <si>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</si>
  <si>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</si>
  <si>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</si>
  <si>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</si>
  <si>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</si>
  <si>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</si>
  <si>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</si>
  <si>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</si>
  <si>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</si>
  <si>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</si>
  <si>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</si>
  <si>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pro 1</t>
  </si>
  <si>
    <t>pro 2</t>
  </si>
  <si>
    <t>pro 3</t>
  </si>
  <si>
    <t>pro 4</t>
  </si>
  <si>
    <t>pro 5</t>
  </si>
  <si>
    <t>pro 6</t>
  </si>
  <si>
    <t>pro 7</t>
  </si>
  <si>
    <t>pro 8</t>
  </si>
  <si>
    <t>ff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</si>
</sst>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A19" zoomScale="130" zoomScaleNormal="130" workbookViewId="0">
      <selection activeCell="R45" sqref="R45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25" t="s">
        <v>0</v>
      </c>
      <c r="E12" s="25"/>
      <c r="F12" s="23" t="s">
        <v>6</v>
      </c>
      <c r="G12" s="26"/>
      <c r="H12" s="26"/>
      <c r="I12" s="24"/>
      <c r="J12" s="27" t="s">
        <v>18</v>
      </c>
      <c r="K12" s="28"/>
      <c r="L12" s="28"/>
      <c r="M12" s="29"/>
      <c r="N12" s="1" t="s">
        <v>19</v>
      </c>
    </row>
    <row r="13" spans="2:19" x14ac:dyDescent="0.25">
      <c r="B13" s="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</row>
    <row r="14" spans="2:19" x14ac:dyDescent="0.25">
      <c r="B14" s="1" t="s">
        <v>38</v>
      </c>
      <c r="C14" s="1">
        <v>2</v>
      </c>
      <c r="D14" s="1">
        <v>19850</v>
      </c>
      <c r="E14" s="4">
        <f>D14/43560</f>
        <v>0.4556932966023875</v>
      </c>
      <c r="F14" s="3">
        <v>0</v>
      </c>
      <c r="G14" s="3">
        <v>0</v>
      </c>
      <c r="H14" s="3">
        <v>0</v>
      </c>
      <c r="I14" s="3">
        <v>1</v>
      </c>
      <c r="J14" s="1">
        <f>$E14*F14</f>
        <v>0</v>
      </c>
      <c r="K14" s="1">
        <f t="shared" ref="K14:M21" si="0">$E14*G14</f>
        <v>0</v>
      </c>
      <c r="L14" s="1">
        <f t="shared" si="0"/>
        <v>0</v>
      </c>
      <c r="M14" s="1">
        <f t="shared" si="0"/>
        <v>0.4556932966023875</v>
      </c>
      <c r="N14" s="4">
        <f>SUM(J14:M14)</f>
        <v>0.4556932966023875</v>
      </c>
    </row>
    <row r="15" spans="2:19" x14ac:dyDescent="0.25">
      <c r="B15" s="1" t="s">
        <v>39</v>
      </c>
      <c r="C15" s="1">
        <v>2</v>
      </c>
      <c r="D15" s="1">
        <v>17498</v>
      </c>
      <c r="E15" s="4">
        <f t="shared" ref="E15:E21" si="1">D15/43560</f>
        <v>0.4016988062442608</v>
      </c>
      <c r="F15" s="3">
        <v>0</v>
      </c>
      <c r="G15" s="3">
        <v>0.1</v>
      </c>
      <c r="H15" s="3">
        <v>0.45</v>
      </c>
      <c r="I15" s="3">
        <v>0.45</v>
      </c>
      <c r="J15" s="1">
        <f t="shared" ref="J15:J21" si="2">$E15*F15</f>
        <v>0</v>
      </c>
      <c r="K15" s="1">
        <f t="shared" si="0"/>
        <v>4.0169880624426085E-2</v>
      </c>
      <c r="L15" s="1">
        <f t="shared" si="0"/>
        <v>0.18076446280991737</v>
      </c>
      <c r="M15" s="1">
        <f t="shared" si="0"/>
        <v>0.18076446280991737</v>
      </c>
      <c r="N15" s="4">
        <f t="shared" ref="N15:N23" si="3">SUM(J15:M15)</f>
        <v>0.4016988062442608</v>
      </c>
    </row>
    <row r="16" spans="2:19" x14ac:dyDescent="0.25">
      <c r="B16" s="1" t="s">
        <v>40</v>
      </c>
      <c r="C16" s="1">
        <v>2</v>
      </c>
      <c r="D16" s="1">
        <v>2096</v>
      </c>
      <c r="E16" s="4">
        <f t="shared" si="1"/>
        <v>4.8117539026629935E-2</v>
      </c>
      <c r="F16" s="3">
        <v>0</v>
      </c>
      <c r="G16" s="3">
        <v>0.2</v>
      </c>
      <c r="H16" s="3">
        <v>0</v>
      </c>
      <c r="I16" s="3">
        <v>0.8</v>
      </c>
      <c r="J16" s="1">
        <f t="shared" si="2"/>
        <v>0</v>
      </c>
      <c r="K16" s="1">
        <f t="shared" si="0"/>
        <v>9.6235078053259881E-3</v>
      </c>
      <c r="L16" s="1">
        <f t="shared" si="0"/>
        <v>0</v>
      </c>
      <c r="M16" s="1">
        <f t="shared" si="0"/>
        <v>3.8494031221303952E-2</v>
      </c>
      <c r="N16" s="4">
        <f t="shared" si="3"/>
        <v>4.8117539026629942E-2</v>
      </c>
    </row>
    <row r="17" spans="2:21" x14ac:dyDescent="0.25">
      <c r="B17" s="1" t="s">
        <v>41</v>
      </c>
      <c r="C17" s="1">
        <v>2</v>
      </c>
      <c r="D17" s="1">
        <v>975</v>
      </c>
      <c r="E17" s="4">
        <f t="shared" si="1"/>
        <v>2.2382920110192838E-2</v>
      </c>
      <c r="F17" s="3">
        <v>0</v>
      </c>
      <c r="G17" s="3">
        <v>0.45</v>
      </c>
      <c r="H17" s="3">
        <v>0</v>
      </c>
      <c r="I17" s="3">
        <v>0.55000000000000004</v>
      </c>
      <c r="J17" s="1">
        <f t="shared" si="2"/>
        <v>0</v>
      </c>
      <c r="K17" s="1">
        <f t="shared" si="0"/>
        <v>1.0072314049586778E-2</v>
      </c>
      <c r="L17" s="1">
        <f t="shared" si="0"/>
        <v>0</v>
      </c>
      <c r="M17" s="1">
        <f t="shared" si="0"/>
        <v>1.2310606060606062E-2</v>
      </c>
      <c r="N17" s="4">
        <f t="shared" si="3"/>
        <v>2.2382920110192842E-2</v>
      </c>
      <c r="P17" s="30">
        <f>SUM(N14:N23)</f>
        <v>0.98092286501377413</v>
      </c>
    </row>
    <row r="18" spans="2:21" x14ac:dyDescent="0.25">
      <c r="B18" s="1" t="s">
        <v>42</v>
      </c>
      <c r="C18" s="1">
        <v>2</v>
      </c>
      <c r="D18" s="1">
        <v>1011</v>
      </c>
      <c r="E18" s="4">
        <f t="shared" si="1"/>
        <v>2.3209366391184573E-2</v>
      </c>
      <c r="F18" s="3">
        <v>0</v>
      </c>
      <c r="G18" s="3">
        <v>0.15</v>
      </c>
      <c r="H18" s="3">
        <v>0</v>
      </c>
      <c r="I18" s="3">
        <v>0.85</v>
      </c>
      <c r="J18" s="1">
        <f t="shared" si="2"/>
        <v>0</v>
      </c>
      <c r="K18" s="1">
        <f t="shared" si="0"/>
        <v>3.4814049586776859E-3</v>
      </c>
      <c r="L18" s="1">
        <f t="shared" si="0"/>
        <v>0</v>
      </c>
      <c r="M18" s="1">
        <f t="shared" si="0"/>
        <v>1.9727961432506887E-2</v>
      </c>
      <c r="N18" s="4">
        <f t="shared" si="3"/>
        <v>2.3209366391184573E-2</v>
      </c>
    </row>
    <row r="19" spans="2:21" x14ac:dyDescent="0.25">
      <c r="B19" s="1" t="s">
        <v>43</v>
      </c>
      <c r="C19" s="1">
        <v>2</v>
      </c>
      <c r="D19" s="1">
        <v>523</v>
      </c>
      <c r="E19" s="4">
        <f t="shared" si="1"/>
        <v>1.2006427915518824E-2</v>
      </c>
      <c r="F19" s="3">
        <v>0</v>
      </c>
      <c r="G19" s="3">
        <v>0</v>
      </c>
      <c r="H19" s="3">
        <v>0</v>
      </c>
      <c r="I19" s="3">
        <v>1</v>
      </c>
      <c r="J19" s="1">
        <f t="shared" si="2"/>
        <v>0</v>
      </c>
      <c r="K19" s="1">
        <f t="shared" si="0"/>
        <v>0</v>
      </c>
      <c r="L19" s="1">
        <f t="shared" si="0"/>
        <v>0</v>
      </c>
      <c r="M19" s="1">
        <f t="shared" si="0"/>
        <v>1.2006427915518824E-2</v>
      </c>
      <c r="N19" s="4">
        <f t="shared" si="3"/>
        <v>1.2006427915518824E-2</v>
      </c>
    </row>
    <row r="20" spans="2:21" x14ac:dyDescent="0.25">
      <c r="B20" s="1" t="s">
        <v>44</v>
      </c>
      <c r="C20" s="1">
        <v>2</v>
      </c>
      <c r="D20" s="1">
        <v>202</v>
      </c>
      <c r="E20" s="4">
        <f>D20/43560</f>
        <v>4.6372819100091826E-3</v>
      </c>
      <c r="F20" s="3">
        <v>0</v>
      </c>
      <c r="G20" s="3">
        <v>0</v>
      </c>
      <c r="H20" s="3">
        <v>0</v>
      </c>
      <c r="I20" s="3">
        <v>1</v>
      </c>
      <c r="J20" s="1">
        <f t="shared" si="2"/>
        <v>0</v>
      </c>
      <c r="K20" s="1">
        <f t="shared" si="0"/>
        <v>0</v>
      </c>
      <c r="L20" s="1">
        <f t="shared" si="0"/>
        <v>0</v>
      </c>
      <c r="M20" s="1">
        <f t="shared" si="0"/>
        <v>4.6372819100091826E-3</v>
      </c>
      <c r="N20" s="4">
        <f t="shared" si="3"/>
        <v>4.6372819100091826E-3</v>
      </c>
    </row>
    <row r="21" spans="2:21" x14ac:dyDescent="0.25">
      <c r="B21" s="1" t="s">
        <v>45</v>
      </c>
      <c r="C21" s="1">
        <v>2</v>
      </c>
      <c r="D21" s="1">
        <v>574</v>
      </c>
      <c r="E21" s="4">
        <f t="shared" si="1"/>
        <v>1.317722681359045E-2</v>
      </c>
      <c r="F21" s="3">
        <v>0</v>
      </c>
      <c r="G21" s="3">
        <v>0</v>
      </c>
      <c r="H21" s="3">
        <v>0</v>
      </c>
      <c r="I21" s="3">
        <v>1</v>
      </c>
      <c r="J21" s="1">
        <f t="shared" si="2"/>
        <v>0</v>
      </c>
      <c r="K21" s="1">
        <f t="shared" si="0"/>
        <v>0</v>
      </c>
      <c r="L21" s="1">
        <f t="shared" si="0"/>
        <v>0</v>
      </c>
      <c r="M21" s="1">
        <f t="shared" si="0"/>
        <v>1.317722681359045E-2</v>
      </c>
      <c r="N21" s="4">
        <f t="shared" si="3"/>
        <v>1.317722681359045E-2</v>
      </c>
    </row>
    <row r="22" spans="2:21" x14ac:dyDescent="0.25">
      <c r="B22" s="1"/>
      <c r="C22" s="1"/>
      <c r="D22" s="5"/>
      <c r="E22" s="21"/>
      <c r="F22" s="3">
        <v>0</v>
      </c>
      <c r="G22" s="3">
        <v>0</v>
      </c>
      <c r="H22" s="3">
        <v>0</v>
      </c>
      <c r="I22" s="3">
        <v>0</v>
      </c>
      <c r="J22" s="1">
        <f t="shared" ref="J22:J23" si="4">$E22*F22</f>
        <v>0</v>
      </c>
      <c r="K22" s="1">
        <f t="shared" ref="K22:K23" si="5">$E22*G22</f>
        <v>0</v>
      </c>
      <c r="L22" s="1">
        <f t="shared" ref="L22:L23" si="6">$E22*H22</f>
        <v>0</v>
      </c>
      <c r="M22" s="1">
        <f t="shared" ref="M22:M23" si="7">$E22*I22</f>
        <v>0</v>
      </c>
      <c r="N22" s="4">
        <f t="shared" si="3"/>
        <v>0</v>
      </c>
      <c r="P22" s="7"/>
      <c r="Q22" s="7"/>
      <c r="R22" s="7"/>
      <c r="S22" s="7"/>
      <c r="T22" s="7"/>
    </row>
    <row r="23" spans="2:21" x14ac:dyDescent="0.25">
      <c r="B23" s="1"/>
      <c r="C23" s="1"/>
      <c r="D23" s="5"/>
      <c r="E23" s="21"/>
      <c r="F23" s="3">
        <v>0</v>
      </c>
      <c r="G23" s="3">
        <v>0</v>
      </c>
      <c r="H23" s="3">
        <v>0</v>
      </c>
      <c r="I23" s="3">
        <v>0</v>
      </c>
      <c r="J23" s="1">
        <f t="shared" si="4"/>
        <v>0</v>
      </c>
      <c r="K23" s="1">
        <f t="shared" si="5"/>
        <v>0</v>
      </c>
      <c r="L23" s="1">
        <f t="shared" si="6"/>
        <v>0</v>
      </c>
      <c r="M23" s="1">
        <f t="shared" si="7"/>
        <v>0</v>
      </c>
      <c r="N23" s="4">
        <f t="shared" si="3"/>
        <v>0</v>
      </c>
      <c r="O23" s="7"/>
      <c r="P23" s="7"/>
      <c r="Q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</row>
    <row r="25" spans="2:21" ht="19.5" x14ac:dyDescent="0.35">
      <c r="B25" s="9" t="s">
        <v>15</v>
      </c>
      <c r="C25" s="12" t="s">
        <v>11</v>
      </c>
      <c r="D25" s="25" t="s">
        <v>27</v>
      </c>
      <c r="E25" s="25"/>
      <c r="F25" s="23" t="s">
        <v>28</v>
      </c>
      <c r="G25" s="24"/>
      <c r="H25" s="23" t="s">
        <v>29</v>
      </c>
      <c r="I25" s="24"/>
      <c r="J25" s="25" t="s">
        <v>30</v>
      </c>
      <c r="K25" s="25"/>
      <c r="L25" s="10" t="s">
        <v>31</v>
      </c>
      <c r="M25" s="10" t="s">
        <v>22</v>
      </c>
      <c r="N25" s="23" t="s">
        <v>32</v>
      </c>
      <c r="O25" s="24"/>
      <c r="Q25" s="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Q26" s="22"/>
    </row>
    <row r="27" spans="2:21" x14ac:dyDescent="0.25">
      <c r="B27" s="11" t="str">
        <f t="shared" ref="B27:B36" si="8">B14</f>
        <v>pro 1</v>
      </c>
      <c r="C27" s="13">
        <f t="shared" ref="C27" si="9">($J$6*J14+$K$6*K14+$L$6*L14+$M$6*M14)/E14</f>
        <v>1.97</v>
      </c>
      <c r="D27" s="14">
        <f t="shared" ref="D27:D36" si="10">E14*C27/12</f>
        <v>7.4809649525558616E-2</v>
      </c>
      <c r="E27" s="15">
        <f>D27*43560</f>
        <v>3258.7083333333335</v>
      </c>
      <c r="F27" s="14">
        <f t="shared" ref="F27" si="11">D27+M14*($E$5-$D$5)/12</f>
        <v>9.2277892561983474E-2</v>
      </c>
      <c r="G27" s="15">
        <f>F27*43560</f>
        <v>4019.625</v>
      </c>
      <c r="H27" s="14">
        <f t="shared" ref="H27" si="12">D27+M14*($F$5-$D$5)/12</f>
        <v>0.10974613559840832</v>
      </c>
      <c r="I27" s="15">
        <f>H27*43560</f>
        <v>4780.5416666666661</v>
      </c>
      <c r="J27" s="14">
        <f t="shared" ref="J27" si="13">D27+M14*($G$5-$D$5)/12</f>
        <v>0.13063207835935109</v>
      </c>
      <c r="K27" s="15">
        <f>J27*43560</f>
        <v>5690.333333333333</v>
      </c>
      <c r="L27" s="13">
        <f t="shared" ref="L27" si="14">J14*P$6+K14*Q$6+L14*R$6+M14*S$6</f>
        <v>1.9913797061524334</v>
      </c>
      <c r="M27" s="13">
        <f t="shared" ref="M27" si="15">L27/E14</f>
        <v>4.37</v>
      </c>
      <c r="N27" s="14">
        <f t="shared" ref="N27:N36" si="16">M14*(0.44-0.1)/12</f>
        <v>1.2911310070400979E-2</v>
      </c>
      <c r="O27" s="15">
        <f>N27*43560</f>
        <v>562.41666666666663</v>
      </c>
      <c r="Q27" s="7"/>
    </row>
    <row r="28" spans="2:21" x14ac:dyDescent="0.25">
      <c r="B28" s="11" t="str">
        <f t="shared" si="8"/>
        <v>pro 2</v>
      </c>
      <c r="C28" s="13">
        <f t="shared" ref="C28:C36" si="17">($J$6*J15+$K$6*K15+$L$6*L15+$M$6*M15)/E15</f>
        <v>1.399</v>
      </c>
      <c r="D28" s="14">
        <f t="shared" si="10"/>
        <v>4.6831385827976739E-2</v>
      </c>
      <c r="E28" s="15">
        <f t="shared" ref="E28:E36" si="18">D28*43560</f>
        <v>2039.9751666666668</v>
      </c>
      <c r="F28" s="14">
        <f t="shared" ref="F28:F36" si="19">D28+M15*($E$5-$D$5)/12</f>
        <v>5.3760690235690238E-2</v>
      </c>
      <c r="G28" s="15">
        <f t="shared" ref="G28:G36" si="20">F28*43560</f>
        <v>2341.8156666666669</v>
      </c>
      <c r="H28" s="14">
        <f t="shared" ref="H28:H36" si="21">D28+M15*($F$5-$D$5)/12</f>
        <v>6.0689994643403737E-2</v>
      </c>
      <c r="I28" s="15">
        <f t="shared" ref="I28:I36" si="22">H28*43560</f>
        <v>2643.6561666666666</v>
      </c>
      <c r="J28" s="14">
        <f t="shared" ref="J28:J36" si="23">D28+M15*($G$5-$D$5)/12</f>
        <v>6.8975032522191615E-2</v>
      </c>
      <c r="K28" s="15">
        <f t="shared" ref="K28:K36" si="24">J28*43560</f>
        <v>3004.5524166666669</v>
      </c>
      <c r="L28" s="13">
        <f t="shared" ref="L28:L36" si="25">J15*P$6+K15*Q$6+L15*R$6+M15*S$6</f>
        <v>1.3902795684113867</v>
      </c>
      <c r="M28" s="13">
        <f t="shared" ref="M28:M36" si="26">L28/E15</f>
        <v>3.4610000000000003</v>
      </c>
      <c r="N28" s="14">
        <f t="shared" si="16"/>
        <v>5.1216597796143251E-3</v>
      </c>
      <c r="O28" s="15">
        <f t="shared" ref="O28:O36" si="27">N28*43560</f>
        <v>223.09950000000001</v>
      </c>
      <c r="Q28" s="8"/>
    </row>
    <row r="29" spans="2:21" x14ac:dyDescent="0.25">
      <c r="B29" s="11" t="str">
        <f t="shared" si="8"/>
        <v>pro 3</v>
      </c>
      <c r="C29" s="13">
        <f t="shared" si="17"/>
        <v>1.7100000000000002</v>
      </c>
      <c r="D29" s="14">
        <f t="shared" si="10"/>
        <v>6.8567493112947665E-3</v>
      </c>
      <c r="E29" s="15">
        <f t="shared" si="18"/>
        <v>298.68</v>
      </c>
      <c r="F29" s="14">
        <f t="shared" si="19"/>
        <v>8.3323538414447514E-3</v>
      </c>
      <c r="G29" s="15">
        <f t="shared" si="20"/>
        <v>362.95733333333339</v>
      </c>
      <c r="H29" s="14">
        <f t="shared" si="21"/>
        <v>9.8079583715947362E-3</v>
      </c>
      <c r="I29" s="15">
        <f t="shared" si="22"/>
        <v>427.23466666666673</v>
      </c>
      <c r="J29" s="14">
        <f t="shared" si="23"/>
        <v>1.15722681359045E-2</v>
      </c>
      <c r="K29" s="15">
        <f t="shared" si="24"/>
        <v>504.08800000000002</v>
      </c>
      <c r="L29" s="13">
        <f t="shared" si="25"/>
        <v>0.18775463728191003</v>
      </c>
      <c r="M29" s="13">
        <f t="shared" si="26"/>
        <v>3.9020000000000006</v>
      </c>
      <c r="N29" s="14">
        <f t="shared" si="16"/>
        <v>1.0906642179369453E-3</v>
      </c>
      <c r="O29" s="15">
        <f t="shared" si="27"/>
        <v>47.509333333333338</v>
      </c>
      <c r="Q29" s="7"/>
    </row>
    <row r="30" spans="2:21" x14ac:dyDescent="0.25">
      <c r="B30" s="11" t="str">
        <f t="shared" si="8"/>
        <v>pro 4</v>
      </c>
      <c r="C30" s="13">
        <f t="shared" si="17"/>
        <v>1.3850000000000002</v>
      </c>
      <c r="D30" s="14">
        <f t="shared" si="10"/>
        <v>2.5833620293847573E-3</v>
      </c>
      <c r="E30" s="15">
        <f t="shared" si="18"/>
        <v>112.53125000000003</v>
      </c>
      <c r="F30" s="14">
        <f t="shared" si="19"/>
        <v>3.0552685950413229E-3</v>
      </c>
      <c r="G30" s="15">
        <f t="shared" si="20"/>
        <v>133.08750000000003</v>
      </c>
      <c r="H30" s="14">
        <f t="shared" si="21"/>
        <v>3.5271751606978886E-3</v>
      </c>
      <c r="I30" s="15">
        <f t="shared" si="22"/>
        <v>153.64375000000004</v>
      </c>
      <c r="J30" s="14">
        <f t="shared" si="23"/>
        <v>4.0914112718089994E-3</v>
      </c>
      <c r="K30" s="15">
        <f t="shared" si="24"/>
        <v>178.22187500000001</v>
      </c>
      <c r="L30" s="13">
        <f t="shared" si="25"/>
        <v>7.4244146005509645E-2</v>
      </c>
      <c r="M30" s="13">
        <f t="shared" si="26"/>
        <v>3.3170000000000002</v>
      </c>
      <c r="N30" s="14">
        <f t="shared" si="16"/>
        <v>3.4880050505050507E-4</v>
      </c>
      <c r="O30" s="15">
        <f t="shared" si="27"/>
        <v>15.193750000000001</v>
      </c>
      <c r="Q30" s="7"/>
      <c r="U30" s="6"/>
    </row>
    <row r="31" spans="2:21" x14ac:dyDescent="0.25">
      <c r="B31" s="11" t="str">
        <f t="shared" si="8"/>
        <v>pro 5</v>
      </c>
      <c r="C31" s="13">
        <f t="shared" si="17"/>
        <v>1.7749999999999999</v>
      </c>
      <c r="D31" s="14">
        <f t="shared" si="10"/>
        <v>3.4330521120293847E-3</v>
      </c>
      <c r="E31" s="15">
        <f t="shared" si="18"/>
        <v>149.54374999999999</v>
      </c>
      <c r="F31" s="14">
        <f t="shared" si="19"/>
        <v>4.1892906336088156E-3</v>
      </c>
      <c r="G31" s="15">
        <f t="shared" si="20"/>
        <v>182.4855</v>
      </c>
      <c r="H31" s="14">
        <f t="shared" si="21"/>
        <v>4.9455291551882457E-3</v>
      </c>
      <c r="I31" s="15">
        <f t="shared" si="22"/>
        <v>215.42724999999999</v>
      </c>
      <c r="J31" s="14">
        <f t="shared" si="23"/>
        <v>5.8497273875114785E-3</v>
      </c>
      <c r="K31" s="15">
        <f t="shared" si="24"/>
        <v>254.81412499999999</v>
      </c>
      <c r="L31" s="13">
        <f t="shared" si="25"/>
        <v>9.3278443526170804E-2</v>
      </c>
      <c r="M31" s="13">
        <f t="shared" si="26"/>
        <v>4.0190000000000001</v>
      </c>
      <c r="N31" s="14">
        <f t="shared" si="16"/>
        <v>5.5895890725436172E-4</v>
      </c>
      <c r="O31" s="15">
        <f t="shared" si="27"/>
        <v>24.348249999999997</v>
      </c>
      <c r="Q31" s="7"/>
    </row>
    <row r="32" spans="2:21" x14ac:dyDescent="0.25">
      <c r="B32" s="11" t="str">
        <f t="shared" si="8"/>
        <v>pro 6</v>
      </c>
      <c r="C32" s="13">
        <f t="shared" si="17"/>
        <v>1.97</v>
      </c>
      <c r="D32" s="14">
        <f t="shared" si="10"/>
        <v>1.9710552494643404E-3</v>
      </c>
      <c r="E32" s="15">
        <f t="shared" si="18"/>
        <v>85.859166666666667</v>
      </c>
      <c r="F32" s="14">
        <f t="shared" si="19"/>
        <v>2.4313016528925619E-3</v>
      </c>
      <c r="G32" s="15">
        <f t="shared" si="20"/>
        <v>105.9075</v>
      </c>
      <c r="H32" s="14">
        <f t="shared" si="21"/>
        <v>2.8915480563207834E-3</v>
      </c>
      <c r="I32" s="15">
        <f t="shared" si="22"/>
        <v>125.95583333333333</v>
      </c>
      <c r="J32" s="14">
        <f t="shared" si="23"/>
        <v>3.4418426691153964E-3</v>
      </c>
      <c r="K32" s="15">
        <f t="shared" si="24"/>
        <v>149.92666666666668</v>
      </c>
      <c r="L32" s="13">
        <f t="shared" si="25"/>
        <v>5.2468089990817264E-2</v>
      </c>
      <c r="M32" s="13">
        <f t="shared" si="26"/>
        <v>4.37</v>
      </c>
      <c r="N32" s="14">
        <f t="shared" si="16"/>
        <v>3.4018212427303334E-4</v>
      </c>
      <c r="O32" s="15">
        <f t="shared" si="27"/>
        <v>14.818333333333332</v>
      </c>
      <c r="Q32" s="7"/>
      <c r="R32" s="7"/>
      <c r="S32" s="7"/>
      <c r="T32" s="7"/>
    </row>
    <row r="33" spans="2:20" x14ac:dyDescent="0.25">
      <c r="B33" s="11" t="str">
        <f t="shared" si="8"/>
        <v>pro 7</v>
      </c>
      <c r="C33" s="13">
        <f t="shared" si="17"/>
        <v>1.9699999999999998</v>
      </c>
      <c r="D33" s="14">
        <f t="shared" si="10"/>
        <v>7.6128711355984071E-4</v>
      </c>
      <c r="E33" s="15">
        <f t="shared" si="18"/>
        <v>33.161666666666662</v>
      </c>
      <c r="F33" s="14">
        <f t="shared" si="19"/>
        <v>9.3904958677685937E-4</v>
      </c>
      <c r="G33" s="15">
        <f t="shared" si="20"/>
        <v>40.904999999999994</v>
      </c>
      <c r="H33" s="14">
        <f t="shared" si="21"/>
        <v>1.1168120599938779E-3</v>
      </c>
      <c r="I33" s="15">
        <f t="shared" si="22"/>
        <v>48.648333333333326</v>
      </c>
      <c r="J33" s="14">
        <f t="shared" si="23"/>
        <v>1.3293541475359655E-3</v>
      </c>
      <c r="K33" s="15">
        <f t="shared" si="24"/>
        <v>57.906666666666659</v>
      </c>
      <c r="L33" s="13">
        <f t="shared" si="25"/>
        <v>2.0264921946740129E-2</v>
      </c>
      <c r="M33" s="13">
        <f t="shared" si="26"/>
        <v>4.37</v>
      </c>
      <c r="N33" s="14">
        <f t="shared" si="16"/>
        <v>1.3138965411692681E-4</v>
      </c>
      <c r="O33" s="15">
        <f t="shared" si="27"/>
        <v>5.7233333333333318</v>
      </c>
      <c r="Q33" s="7"/>
      <c r="R33" s="7"/>
      <c r="S33" s="7"/>
      <c r="T33" s="7"/>
    </row>
    <row r="34" spans="2:20" x14ac:dyDescent="0.25">
      <c r="B34" s="11" t="str">
        <f t="shared" si="8"/>
        <v>pro 8</v>
      </c>
      <c r="C34" s="13">
        <f t="shared" si="17"/>
        <v>1.97</v>
      </c>
      <c r="D34" s="14">
        <f t="shared" si="10"/>
        <v>2.1632614018977656E-3</v>
      </c>
      <c r="E34" s="15">
        <f t="shared" si="18"/>
        <v>94.231666666666669</v>
      </c>
      <c r="F34" s="14">
        <f t="shared" si="19"/>
        <v>2.6683884297520662E-3</v>
      </c>
      <c r="G34" s="15">
        <f t="shared" si="20"/>
        <v>116.235</v>
      </c>
      <c r="H34" s="14">
        <f t="shared" si="21"/>
        <v>3.1735154576063669E-3</v>
      </c>
      <c r="I34" s="15">
        <f t="shared" si="22"/>
        <v>138.23833333333334</v>
      </c>
      <c r="J34" s="14">
        <f t="shared" si="23"/>
        <v>3.7774716865625951E-3</v>
      </c>
      <c r="K34" s="15">
        <f t="shared" si="24"/>
        <v>164.54666666666665</v>
      </c>
      <c r="L34" s="13">
        <f t="shared" si="25"/>
        <v>5.7584481175390272E-2</v>
      </c>
      <c r="M34" s="13">
        <f t="shared" si="26"/>
        <v>4.37</v>
      </c>
      <c r="N34" s="14">
        <f t="shared" si="16"/>
        <v>3.7335475971839605E-4</v>
      </c>
      <c r="O34" s="15">
        <f t="shared" si="27"/>
        <v>16.263333333333332</v>
      </c>
      <c r="Q34" s="7"/>
      <c r="R34" s="7"/>
      <c r="S34" s="7"/>
      <c r="T34" s="7"/>
    </row>
    <row r="35" spans="2:20" x14ac:dyDescent="0.25">
      <c r="B35" s="11">
        <f t="shared" si="8"/>
        <v>0</v>
      </c>
      <c r="C35" s="13" t="e">
        <f t="shared" si="17"/>
        <v>#DIV/0!</v>
      </c>
      <c r="D35" s="14" t="e">
        <f t="shared" si="10"/>
        <v>#DIV/0!</v>
      </c>
      <c r="E35" s="15" t="e">
        <f t="shared" si="18"/>
        <v>#DIV/0!</v>
      </c>
      <c r="F35" s="14" t="e">
        <f t="shared" si="19"/>
        <v>#DIV/0!</v>
      </c>
      <c r="G35" s="15" t="e">
        <f t="shared" si="20"/>
        <v>#DIV/0!</v>
      </c>
      <c r="H35" s="14" t="e">
        <f t="shared" si="21"/>
        <v>#DIV/0!</v>
      </c>
      <c r="I35" s="15" t="e">
        <f t="shared" si="22"/>
        <v>#DIV/0!</v>
      </c>
      <c r="J35" s="14" t="e">
        <f t="shared" si="23"/>
        <v>#DIV/0!</v>
      </c>
      <c r="K35" s="15" t="e">
        <f t="shared" si="24"/>
        <v>#DIV/0!</v>
      </c>
      <c r="L35" s="13">
        <f t="shared" si="25"/>
        <v>0</v>
      </c>
      <c r="M35" s="13" t="e">
        <f t="shared" si="26"/>
        <v>#DIV/0!</v>
      </c>
      <c r="N35" s="14">
        <f t="shared" si="16"/>
        <v>0</v>
      </c>
      <c r="O35" s="15">
        <f t="shared" si="27"/>
        <v>0</v>
      </c>
      <c r="Q35" s="7"/>
      <c r="R35" s="7"/>
      <c r="S35" s="7"/>
      <c r="T35" s="7"/>
    </row>
    <row r="36" spans="2:20" x14ac:dyDescent="0.25">
      <c r="B36" s="11">
        <f t="shared" si="8"/>
        <v>0</v>
      </c>
      <c r="C36" s="13" t="e">
        <f t="shared" si="17"/>
        <v>#DIV/0!</v>
      </c>
      <c r="D36" s="14" t="e">
        <f t="shared" si="10"/>
        <v>#DIV/0!</v>
      </c>
      <c r="E36" s="15" t="e">
        <f t="shared" si="18"/>
        <v>#DIV/0!</v>
      </c>
      <c r="F36" s="14" t="e">
        <f t="shared" si="19"/>
        <v>#DIV/0!</v>
      </c>
      <c r="G36" s="15" t="e">
        <f t="shared" si="20"/>
        <v>#DIV/0!</v>
      </c>
      <c r="H36" s="14" t="e">
        <f t="shared" si="21"/>
        <v>#DIV/0!</v>
      </c>
      <c r="I36" s="15" t="e">
        <f t="shared" si="22"/>
        <v>#DIV/0!</v>
      </c>
      <c r="J36" s="14" t="e">
        <f t="shared" si="23"/>
        <v>#DIV/0!</v>
      </c>
      <c r="K36" s="15" t="e">
        <f t="shared" si="24"/>
        <v>#DIV/0!</v>
      </c>
      <c r="L36" s="13">
        <f t="shared" si="25"/>
        <v>0</v>
      </c>
      <c r="M36" s="13" t="e">
        <f t="shared" si="26"/>
        <v>#DIV/0!</v>
      </c>
      <c r="N36" s="14">
        <f t="shared" si="16"/>
        <v>0</v>
      </c>
      <c r="O36" s="15">
        <f t="shared" si="27"/>
        <v>0</v>
      </c>
      <c r="P36" s="7"/>
      <c r="Q36" s="8"/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x14ac:dyDescent="0.35">
      <c r="B38" s="9" t="s">
        <v>24</v>
      </c>
      <c r="C38" s="12" t="s">
        <v>11</v>
      </c>
      <c r="D38" s="23" t="s">
        <v>27</v>
      </c>
      <c r="E38" s="24"/>
      <c r="F38" s="23" t="s">
        <v>28</v>
      </c>
      <c r="G38" s="24"/>
      <c r="H38" s="23" t="s">
        <v>29</v>
      </c>
      <c r="I38" s="24"/>
      <c r="J38" s="25" t="s">
        <v>30</v>
      </c>
      <c r="K38" s="25"/>
      <c r="L38" s="10" t="s">
        <v>31</v>
      </c>
      <c r="M38" s="10" t="s">
        <v>22</v>
      </c>
      <c r="N38" s="23" t="s">
        <v>32</v>
      </c>
      <c r="O38" s="24"/>
      <c r="P38" s="7"/>
      <c r="Q38" s="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7"/>
      <c r="Q39" s="7"/>
      <c r="R39" s="7"/>
      <c r="S39" s="7"/>
      <c r="T39" s="7"/>
    </row>
    <row r="40" spans="2:20" x14ac:dyDescent="0.25">
      <c r="B40" s="11" t="str">
        <f t="shared" ref="B40:B49" si="28">B14</f>
        <v>pro 1</v>
      </c>
      <c r="C40" s="13">
        <f t="shared" ref="C40" si="29">($J$7*J14+$K$7*K14+$L$7*L14+$M$7*M14)/E14</f>
        <v>2.12</v>
      </c>
      <c r="D40" s="14">
        <f t="shared" ref="D40:D49" si="30">E14*C40/12</f>
        <v>8.0505815733088459E-2</v>
      </c>
      <c r="E40" s="15">
        <f>D40*43560</f>
        <v>3506.8333333333335</v>
      </c>
      <c r="F40" s="14">
        <f t="shared" ref="F40" si="31">D40+M14*($E$6-$D$6)/12</f>
        <v>9.5695592286501374E-2</v>
      </c>
      <c r="G40" s="15">
        <f>F40*43560</f>
        <v>4168.5</v>
      </c>
      <c r="H40" s="14">
        <f t="shared" ref="H40" si="32">D40+M14*($F$6-$D$6)/12</f>
        <v>0.11658153504744412</v>
      </c>
      <c r="I40" s="15">
        <f>H40*43560</f>
        <v>5078.2916666666661</v>
      </c>
      <c r="J40" s="14">
        <f t="shared" ref="J40" si="33">D40+M14*($G$6-$D$6)/12</f>
        <v>0.14126492194674012</v>
      </c>
      <c r="K40" s="15">
        <f>J40*43560</f>
        <v>6153.5</v>
      </c>
      <c r="L40" s="13">
        <f t="shared" ref="L40" si="34">J14*P$7+K14*Q$7+L14*R$7+M14*S$7</f>
        <v>2.1417584940312215</v>
      </c>
      <c r="M40" s="13">
        <f t="shared" ref="M40" si="35">L40/E14</f>
        <v>4.7000000000000011</v>
      </c>
      <c r="N40" s="14">
        <f t="shared" ref="N40:N49" si="36">M14*(0.44-0.1)/12</f>
        <v>1.2911310070400979E-2</v>
      </c>
      <c r="O40" s="15">
        <f>N40*43560</f>
        <v>562.41666666666663</v>
      </c>
      <c r="P40" s="7"/>
      <c r="Q40" s="8">
        <f>SUM(O40:O47)</f>
        <v>909.37250000000006</v>
      </c>
      <c r="R40" s="7" t="s">
        <v>46</v>
      </c>
      <c r="S40" s="7"/>
      <c r="T40" s="7"/>
    </row>
    <row r="41" spans="2:20" x14ac:dyDescent="0.25">
      <c r="B41" s="11" t="str">
        <f t="shared" si="28"/>
        <v>pro 2</v>
      </c>
      <c r="C41" s="13">
        <f t="shared" ref="C41:C49" si="37">($J$7*J15+$K$7*K15+$L$7*L15+$M$7*M15)/E15</f>
        <v>1.5405000000000002</v>
      </c>
      <c r="D41" s="14">
        <f t="shared" si="30"/>
        <v>5.1568084251606992E-2</v>
      </c>
      <c r="E41" s="15">
        <f t="shared" ref="E41:E49" si="38">D41*43560</f>
        <v>2246.3057500000004</v>
      </c>
      <c r="F41" s="14">
        <f t="shared" ref="F41:F49" si="39">D41+M15*($E$6-$D$6)/12</f>
        <v>5.7593566345270901E-2</v>
      </c>
      <c r="G41" s="15">
        <f t="shared" ref="G41:G49" si="40">F41*43560</f>
        <v>2508.7757500000002</v>
      </c>
      <c r="H41" s="14">
        <f t="shared" ref="H41:H49" si="41">D41+M15*($F$6-$D$6)/12</f>
        <v>6.5878604224058779E-2</v>
      </c>
      <c r="I41" s="15">
        <f t="shared" ref="I41:I49" si="42">H41*43560</f>
        <v>2869.6720000000005</v>
      </c>
      <c r="J41" s="14">
        <f t="shared" ref="J41:J49" si="43">D41+M15*($G$6-$D$6)/12</f>
        <v>7.5670012626262634E-2</v>
      </c>
      <c r="K41" s="15">
        <f t="shared" ref="K41:K49" si="44">J41*43560</f>
        <v>3296.1857500000006</v>
      </c>
      <c r="L41" s="13">
        <f t="shared" ref="L41:L49" si="45">J15*P$7+K15*Q$7+L15*R$7+M15*S$7</f>
        <v>1.5087807162534439</v>
      </c>
      <c r="M41" s="13">
        <f t="shared" ref="M41:M49" si="46">L41/E15</f>
        <v>3.7560000000000007</v>
      </c>
      <c r="N41" s="14">
        <f t="shared" si="36"/>
        <v>5.1216597796143251E-3</v>
      </c>
      <c r="O41" s="15">
        <f t="shared" ref="O41:O49" si="47">N41*43560</f>
        <v>223.09950000000001</v>
      </c>
      <c r="P41" s="7"/>
      <c r="Q41" s="7"/>
      <c r="R41" s="7">
        <v>105</v>
      </c>
      <c r="S41" s="7"/>
      <c r="T41" s="7"/>
    </row>
    <row r="42" spans="2:20" x14ac:dyDescent="0.25">
      <c r="B42" s="11" t="str">
        <f t="shared" si="28"/>
        <v>pro 3</v>
      </c>
      <c r="C42" s="13">
        <f t="shared" si="37"/>
        <v>1.8520000000000005</v>
      </c>
      <c r="D42" s="14">
        <f t="shared" si="30"/>
        <v>7.4261401897765559E-3</v>
      </c>
      <c r="E42" s="15">
        <f t="shared" si="38"/>
        <v>323.48266666666677</v>
      </c>
      <c r="F42" s="14">
        <f t="shared" si="39"/>
        <v>8.7092745638200214E-3</v>
      </c>
      <c r="G42" s="15">
        <f t="shared" si="40"/>
        <v>379.37600000000015</v>
      </c>
      <c r="H42" s="14">
        <f t="shared" si="41"/>
        <v>1.0473584328129785E-2</v>
      </c>
      <c r="I42" s="15">
        <f t="shared" si="42"/>
        <v>456.22933333333344</v>
      </c>
      <c r="J42" s="14">
        <f t="shared" si="43"/>
        <v>1.2558677685950417E-2</v>
      </c>
      <c r="K42" s="15">
        <f t="shared" si="44"/>
        <v>547.05600000000015</v>
      </c>
      <c r="L42" s="13">
        <f t="shared" si="45"/>
        <v>0.20286354453627181</v>
      </c>
      <c r="M42" s="13">
        <f t="shared" si="46"/>
        <v>4.2160000000000002</v>
      </c>
      <c r="N42" s="14">
        <f t="shared" si="36"/>
        <v>1.0906642179369453E-3</v>
      </c>
      <c r="O42" s="15">
        <f t="shared" si="47"/>
        <v>47.509333333333338</v>
      </c>
      <c r="R42">
        <v>145</v>
      </c>
      <c r="S42" s="7"/>
      <c r="T42" s="7"/>
    </row>
    <row r="43" spans="2:20" x14ac:dyDescent="0.25">
      <c r="B43" s="11" t="str">
        <f t="shared" si="28"/>
        <v>pro 4</v>
      </c>
      <c r="C43" s="13">
        <f t="shared" si="37"/>
        <v>1.5170000000000001</v>
      </c>
      <c r="D43" s="14">
        <f t="shared" si="30"/>
        <v>2.8295741505968783E-3</v>
      </c>
      <c r="E43" s="15">
        <f t="shared" si="38"/>
        <v>123.25625000000002</v>
      </c>
      <c r="F43" s="14">
        <f t="shared" si="39"/>
        <v>3.2399276859504137E-3</v>
      </c>
      <c r="G43" s="15">
        <f t="shared" si="40"/>
        <v>141.13125000000002</v>
      </c>
      <c r="H43" s="14">
        <f t="shared" si="41"/>
        <v>3.8041637970615246E-3</v>
      </c>
      <c r="I43" s="15">
        <f t="shared" si="42"/>
        <v>165.70937500000002</v>
      </c>
      <c r="J43" s="14">
        <f t="shared" si="43"/>
        <v>4.4709882920110199E-3</v>
      </c>
      <c r="K43" s="15">
        <f t="shared" si="44"/>
        <v>194.75625000000002</v>
      </c>
      <c r="L43" s="13">
        <f t="shared" si="45"/>
        <v>8.0824724517906343E-2</v>
      </c>
      <c r="M43" s="13">
        <f t="shared" si="46"/>
        <v>3.6110000000000002</v>
      </c>
      <c r="N43" s="14">
        <f t="shared" si="36"/>
        <v>3.4880050505050507E-4</v>
      </c>
      <c r="O43" s="15">
        <f t="shared" si="47"/>
        <v>15.193750000000001</v>
      </c>
      <c r="R43">
        <v>583</v>
      </c>
      <c r="S43" s="7"/>
      <c r="T43" s="7"/>
    </row>
    <row r="44" spans="2:20" x14ac:dyDescent="0.25">
      <c r="B44" s="11" t="str">
        <f t="shared" si="28"/>
        <v>pro 5</v>
      </c>
      <c r="C44" s="13">
        <f t="shared" si="37"/>
        <v>1.919</v>
      </c>
      <c r="D44" s="14">
        <f t="shared" si="30"/>
        <v>3.7115645087235998E-3</v>
      </c>
      <c r="E44" s="15">
        <f t="shared" si="38"/>
        <v>161.67574999999999</v>
      </c>
      <c r="F44" s="14">
        <f t="shared" si="39"/>
        <v>4.3691632231404962E-3</v>
      </c>
      <c r="G44" s="15">
        <f t="shared" si="40"/>
        <v>190.32075</v>
      </c>
      <c r="H44" s="14">
        <f t="shared" si="41"/>
        <v>5.2733614554637282E-3</v>
      </c>
      <c r="I44" s="15">
        <f t="shared" si="42"/>
        <v>229.70762500000001</v>
      </c>
      <c r="J44" s="14">
        <f t="shared" si="43"/>
        <v>6.3419593663911851E-3</v>
      </c>
      <c r="K44" s="15">
        <f t="shared" si="44"/>
        <v>276.25575000000003</v>
      </c>
      <c r="L44" s="13">
        <f t="shared" si="45"/>
        <v>0.1006590220385675</v>
      </c>
      <c r="M44" s="13">
        <f t="shared" si="46"/>
        <v>4.3369999999999997</v>
      </c>
      <c r="N44" s="14">
        <f t="shared" si="36"/>
        <v>5.5895890725436172E-4</v>
      </c>
      <c r="O44" s="15">
        <f t="shared" si="47"/>
        <v>24.348249999999997</v>
      </c>
      <c r="R44">
        <v>337</v>
      </c>
      <c r="S44" s="7"/>
      <c r="T44" s="7"/>
    </row>
    <row r="45" spans="2:20" x14ac:dyDescent="0.25">
      <c r="B45" s="11" t="str">
        <f t="shared" si="28"/>
        <v>pro 6</v>
      </c>
      <c r="C45" s="13">
        <f t="shared" si="37"/>
        <v>2.12</v>
      </c>
      <c r="D45" s="14">
        <f t="shared" si="30"/>
        <v>2.1211355984083256E-3</v>
      </c>
      <c r="E45" s="15">
        <f t="shared" si="38"/>
        <v>92.396666666666661</v>
      </c>
      <c r="F45" s="14">
        <f t="shared" si="39"/>
        <v>2.521349862258953E-3</v>
      </c>
      <c r="G45" s="15">
        <f t="shared" si="40"/>
        <v>109.83</v>
      </c>
      <c r="H45" s="14">
        <f t="shared" si="41"/>
        <v>3.0716444750535656E-3</v>
      </c>
      <c r="I45" s="15">
        <f t="shared" si="42"/>
        <v>133.80083333333332</v>
      </c>
      <c r="J45" s="14">
        <f t="shared" si="43"/>
        <v>3.7219926538108357E-3</v>
      </c>
      <c r="K45" s="15">
        <f t="shared" si="44"/>
        <v>162.13</v>
      </c>
      <c r="L45" s="13">
        <f t="shared" si="45"/>
        <v>5.6430211202938473E-2</v>
      </c>
      <c r="M45" s="13">
        <f t="shared" si="46"/>
        <v>4.7</v>
      </c>
      <c r="N45" s="14">
        <f t="shared" si="36"/>
        <v>3.4018212427303334E-4</v>
      </c>
      <c r="O45" s="15">
        <f t="shared" si="47"/>
        <v>14.818333333333332</v>
      </c>
      <c r="S45" s="7"/>
      <c r="T45" s="7"/>
    </row>
    <row r="46" spans="2:20" x14ac:dyDescent="0.25">
      <c r="B46" s="11" t="str">
        <f t="shared" si="28"/>
        <v>pro 7</v>
      </c>
      <c r="C46" s="13">
        <f t="shared" si="37"/>
        <v>2.12</v>
      </c>
      <c r="D46" s="14">
        <f t="shared" si="30"/>
        <v>8.192531374349556E-4</v>
      </c>
      <c r="E46" s="15">
        <f t="shared" si="38"/>
        <v>35.686666666666667</v>
      </c>
      <c r="F46" s="14">
        <f t="shared" si="39"/>
        <v>9.7382920110192835E-4</v>
      </c>
      <c r="G46" s="15">
        <f t="shared" si="40"/>
        <v>42.42</v>
      </c>
      <c r="H46" s="14">
        <f t="shared" si="41"/>
        <v>1.1863712886440159E-3</v>
      </c>
      <c r="I46" s="15">
        <f t="shared" si="42"/>
        <v>51.678333333333335</v>
      </c>
      <c r="J46" s="14">
        <f t="shared" si="43"/>
        <v>1.4375573921028466E-3</v>
      </c>
      <c r="K46" s="15">
        <f t="shared" si="44"/>
        <v>62.62</v>
      </c>
      <c r="L46" s="13">
        <f t="shared" si="45"/>
        <v>2.179522497704316E-2</v>
      </c>
      <c r="M46" s="13">
        <f t="shared" si="46"/>
        <v>4.7</v>
      </c>
      <c r="N46" s="14">
        <f t="shared" si="36"/>
        <v>1.3138965411692681E-4</v>
      </c>
      <c r="O46" s="15">
        <f t="shared" si="47"/>
        <v>5.7233333333333318</v>
      </c>
      <c r="S46" s="7"/>
      <c r="T46" s="7"/>
    </row>
    <row r="47" spans="2:20" x14ac:dyDescent="0.25">
      <c r="B47" s="11" t="str">
        <f t="shared" si="28"/>
        <v>pro 8</v>
      </c>
      <c r="C47" s="13">
        <f t="shared" si="37"/>
        <v>2.12</v>
      </c>
      <c r="D47" s="14">
        <f t="shared" si="30"/>
        <v>2.3279767370676463E-3</v>
      </c>
      <c r="E47" s="15">
        <f t="shared" si="38"/>
        <v>101.40666666666668</v>
      </c>
      <c r="F47" s="14">
        <f t="shared" si="39"/>
        <v>2.7672176308539947E-3</v>
      </c>
      <c r="G47" s="15">
        <f t="shared" si="40"/>
        <v>120.54</v>
      </c>
      <c r="H47" s="14">
        <f t="shared" si="41"/>
        <v>3.3711738598102233E-3</v>
      </c>
      <c r="I47" s="15">
        <f t="shared" si="42"/>
        <v>146.84833333333333</v>
      </c>
      <c r="J47" s="14">
        <f t="shared" si="43"/>
        <v>4.0849403122130397E-3</v>
      </c>
      <c r="K47" s="15">
        <f t="shared" si="44"/>
        <v>177.94</v>
      </c>
      <c r="L47" s="13">
        <f t="shared" si="45"/>
        <v>6.1932966023875116E-2</v>
      </c>
      <c r="M47" s="13">
        <f t="shared" si="46"/>
        <v>4.7</v>
      </c>
      <c r="N47" s="14">
        <f t="shared" si="36"/>
        <v>3.7335475971839605E-4</v>
      </c>
      <c r="O47" s="15">
        <f t="shared" si="47"/>
        <v>16.263333333333332</v>
      </c>
      <c r="S47" s="7"/>
      <c r="T47" s="7"/>
    </row>
    <row r="48" spans="2:20" x14ac:dyDescent="0.25">
      <c r="B48" s="11">
        <f t="shared" si="28"/>
        <v>0</v>
      </c>
      <c r="C48" s="13" t="e">
        <f t="shared" si="37"/>
        <v>#DIV/0!</v>
      </c>
      <c r="D48" s="14" t="e">
        <f t="shared" si="30"/>
        <v>#DIV/0!</v>
      </c>
      <c r="E48" s="15" t="e">
        <f t="shared" si="38"/>
        <v>#DIV/0!</v>
      </c>
      <c r="F48" s="14" t="e">
        <f t="shared" si="39"/>
        <v>#DIV/0!</v>
      </c>
      <c r="G48" s="15" t="e">
        <f t="shared" si="40"/>
        <v>#DIV/0!</v>
      </c>
      <c r="H48" s="14" t="e">
        <f t="shared" si="41"/>
        <v>#DIV/0!</v>
      </c>
      <c r="I48" s="15" t="e">
        <f t="shared" si="42"/>
        <v>#DIV/0!</v>
      </c>
      <c r="J48" s="14" t="e">
        <f t="shared" si="43"/>
        <v>#DIV/0!</v>
      </c>
      <c r="K48" s="15" t="e">
        <f t="shared" si="44"/>
        <v>#DIV/0!</v>
      </c>
      <c r="L48" s="13">
        <f t="shared" si="45"/>
        <v>0</v>
      </c>
      <c r="M48" s="13" t="e">
        <f t="shared" si="46"/>
        <v>#DIV/0!</v>
      </c>
      <c r="N48" s="14">
        <f t="shared" si="36"/>
        <v>0</v>
      </c>
      <c r="O48" s="15">
        <f t="shared" si="47"/>
        <v>0</v>
      </c>
      <c r="S48" s="7"/>
      <c r="T48" s="7"/>
    </row>
    <row r="49" spans="2:20" x14ac:dyDescent="0.25">
      <c r="B49" s="11">
        <f t="shared" si="28"/>
        <v>0</v>
      </c>
      <c r="C49" s="13" t="e">
        <f t="shared" si="37"/>
        <v>#DIV/0!</v>
      </c>
      <c r="D49" s="14" t="e">
        <f t="shared" si="30"/>
        <v>#DIV/0!</v>
      </c>
      <c r="E49" s="15" t="e">
        <f t="shared" si="38"/>
        <v>#DIV/0!</v>
      </c>
      <c r="F49" s="14" t="e">
        <f t="shared" si="39"/>
        <v>#DIV/0!</v>
      </c>
      <c r="G49" s="15" t="e">
        <f t="shared" si="40"/>
        <v>#DIV/0!</v>
      </c>
      <c r="H49" s="14" t="e">
        <f t="shared" si="41"/>
        <v>#DIV/0!</v>
      </c>
      <c r="I49" s="15" t="e">
        <f t="shared" si="42"/>
        <v>#DIV/0!</v>
      </c>
      <c r="J49" s="14" t="e">
        <f t="shared" si="43"/>
        <v>#DIV/0!</v>
      </c>
      <c r="K49" s="15" t="e">
        <f t="shared" si="44"/>
        <v>#DIV/0!</v>
      </c>
      <c r="L49" s="13">
        <f t="shared" si="45"/>
        <v>0</v>
      </c>
      <c r="M49" s="13" t="e">
        <f t="shared" si="46"/>
        <v>#DIV/0!</v>
      </c>
      <c r="N49" s="14">
        <f t="shared" si="36"/>
        <v>0</v>
      </c>
      <c r="O49" s="15">
        <f t="shared" si="47"/>
        <v>0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3" t="s">
        <v>27</v>
      </c>
      <c r="E51" s="24"/>
      <c r="F51" s="23" t="s">
        <v>28</v>
      </c>
      <c r="G51" s="24"/>
      <c r="H51" s="23" t="s">
        <v>29</v>
      </c>
      <c r="I51" s="24"/>
      <c r="J51" s="25" t="s">
        <v>30</v>
      </c>
      <c r="K51" s="25"/>
      <c r="L51" s="10" t="s">
        <v>31</v>
      </c>
      <c r="M51" s="10" t="s">
        <v>22</v>
      </c>
      <c r="N51" s="23" t="s">
        <v>32</v>
      </c>
      <c r="O51" s="24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</row>
    <row r="53" spans="2:20" x14ac:dyDescent="0.25">
      <c r="B53" s="11" t="str">
        <f t="shared" ref="B53:B62" si="48">B14</f>
        <v>pro 1</v>
      </c>
      <c r="C53" s="13">
        <f t="shared" ref="C53" si="49">($J$8*J14+$K$8*K14+$L$8*L14+$M$8*M14)/E14</f>
        <v>2.3600000000000003</v>
      </c>
      <c r="D53" s="14">
        <f t="shared" ref="D53:D62" si="50">E14*C53/12</f>
        <v>8.9619681665136217E-2</v>
      </c>
      <c r="E53" s="15">
        <f>D53*43560</f>
        <v>3903.8333333333335</v>
      </c>
      <c r="F53" s="14">
        <f t="shared" ref="F53" si="51">D53+M14*($E$7-$D$7)/12</f>
        <v>0.10860690235690236</v>
      </c>
      <c r="G53" s="15">
        <f>F53*43560</f>
        <v>4730.916666666667</v>
      </c>
      <c r="H53" s="14">
        <f t="shared" ref="H53" si="52">D53+M14*($F$7-$D$7)/12</f>
        <v>0.1408851775329048</v>
      </c>
      <c r="I53" s="15">
        <f>H53*43560</f>
        <v>6136.958333333333</v>
      </c>
      <c r="J53" s="14">
        <f t="shared" ref="J53" si="53">D53+M14*($G$7-$D$7)/12</f>
        <v>0.17696089684726052</v>
      </c>
      <c r="K53" s="15">
        <f>J53*43560</f>
        <v>7708.4166666666679</v>
      </c>
      <c r="L53" s="13">
        <f t="shared" ref="L53" si="54">J14*P$8+K14*Q$8+L14*R$8+M14*S$8</f>
        <v>2.287580348943985</v>
      </c>
      <c r="M53" s="13">
        <f t="shared" ref="M53" si="55">L53/E14</f>
        <v>5.0199999999999996</v>
      </c>
      <c r="N53" s="14">
        <f t="shared" ref="N53:N62" si="56">M14*(0.44-0.1)/12</f>
        <v>1.2911310070400979E-2</v>
      </c>
      <c r="O53" s="15">
        <f>N53*43560</f>
        <v>562.41666666666663</v>
      </c>
    </row>
    <row r="54" spans="2:20" x14ac:dyDescent="0.25">
      <c r="B54" s="11" t="str">
        <f t="shared" si="48"/>
        <v>pro 2</v>
      </c>
      <c r="C54" s="13">
        <f t="shared" ref="C54:C62" si="57">($J$8*J15+$K$8*K15+$L$8*L15+$M$8*M15)/E15</f>
        <v>1.7345000000000002</v>
      </c>
      <c r="D54" s="14">
        <f t="shared" si="50"/>
        <v>5.8062214952555868E-2</v>
      </c>
      <c r="E54" s="15">
        <f t="shared" ref="E54:E62" si="58">D54*43560</f>
        <v>2529.1900833333334</v>
      </c>
      <c r="F54" s="14">
        <f t="shared" ref="F54:F62" si="59">D54+M15*($E$7-$D$7)/12</f>
        <v>6.5594067569635761E-2</v>
      </c>
      <c r="G54" s="15">
        <f t="shared" ref="G54:G62" si="60">F54*43560</f>
        <v>2857.277583333334</v>
      </c>
      <c r="H54" s="14">
        <f t="shared" ref="H54:H62" si="61">D54+M15*($F$7-$D$7)/12</f>
        <v>7.839821701867157E-2</v>
      </c>
      <c r="I54" s="15">
        <f t="shared" ref="I54:I62" si="62">H54*43560</f>
        <v>3415.0263333333337</v>
      </c>
      <c r="J54" s="14">
        <f t="shared" ref="J54:J62" si="63">D54+M15*($G$7-$D$7)/12</f>
        <v>9.2708736991123364E-2</v>
      </c>
      <c r="K54" s="15">
        <f t="shared" ref="K54:K62" si="64">J54*43560</f>
        <v>4038.3925833333337</v>
      </c>
      <c r="L54" s="13">
        <f t="shared" ref="L54:L62" si="65">J15*P$8+K15*Q$8+L15*R$8+M15*S$8</f>
        <v>1.635516689623508</v>
      </c>
      <c r="M54" s="13">
        <f t="shared" ref="M54:M62" si="66">L54/E15</f>
        <v>4.0715000000000003</v>
      </c>
      <c r="N54" s="14">
        <f t="shared" si="56"/>
        <v>5.1216597796143251E-3</v>
      </c>
      <c r="O54" s="15">
        <f t="shared" ref="O54:O62" si="67">N54*43560</f>
        <v>223.09950000000001</v>
      </c>
      <c r="P54" s="7"/>
      <c r="Q54" s="7"/>
      <c r="R54" s="7"/>
    </row>
    <row r="55" spans="2:20" x14ac:dyDescent="0.25">
      <c r="B55" s="11" t="str">
        <f t="shared" si="48"/>
        <v>pro 3</v>
      </c>
      <c r="C55" s="13">
        <f t="shared" si="57"/>
        <v>2.0720000000000001</v>
      </c>
      <c r="D55" s="14">
        <f t="shared" si="50"/>
        <v>8.308295071931435E-3</v>
      </c>
      <c r="E55" s="15">
        <f t="shared" si="58"/>
        <v>361.90933333333334</v>
      </c>
      <c r="F55" s="14">
        <f t="shared" si="59"/>
        <v>9.9122130394857667E-3</v>
      </c>
      <c r="G55" s="15">
        <f t="shared" si="60"/>
        <v>431.77600000000001</v>
      </c>
      <c r="H55" s="14">
        <f t="shared" si="61"/>
        <v>1.2638873584328129E-2</v>
      </c>
      <c r="I55" s="15">
        <f t="shared" si="62"/>
        <v>550.54933333333327</v>
      </c>
      <c r="J55" s="14">
        <f t="shared" si="63"/>
        <v>1.5686317722681361E-2</v>
      </c>
      <c r="K55" s="15">
        <f t="shared" si="64"/>
        <v>683.29600000000005</v>
      </c>
      <c r="L55" s="13">
        <f t="shared" si="65"/>
        <v>0.2182611570247934</v>
      </c>
      <c r="M55" s="13">
        <f t="shared" si="66"/>
        <v>4.5360000000000005</v>
      </c>
      <c r="N55" s="14">
        <f t="shared" si="56"/>
        <v>1.0906642179369453E-3</v>
      </c>
      <c r="O55" s="15">
        <f t="shared" si="67"/>
        <v>47.509333333333338</v>
      </c>
      <c r="P55" s="7"/>
      <c r="Q55" s="7"/>
      <c r="R55" s="7"/>
    </row>
    <row r="56" spans="2:20" x14ac:dyDescent="0.25">
      <c r="B56" s="11" t="str">
        <f t="shared" si="48"/>
        <v>pro 4</v>
      </c>
      <c r="C56" s="13">
        <f t="shared" si="57"/>
        <v>1.712</v>
      </c>
      <c r="D56" s="14">
        <f t="shared" si="50"/>
        <v>3.1932966023875114E-3</v>
      </c>
      <c r="E56" s="15">
        <f t="shared" si="58"/>
        <v>139.1</v>
      </c>
      <c r="F56" s="14">
        <f t="shared" si="59"/>
        <v>3.7062385215794304E-3</v>
      </c>
      <c r="G56" s="15">
        <f t="shared" si="60"/>
        <v>161.44374999999999</v>
      </c>
      <c r="H56" s="14">
        <f t="shared" si="61"/>
        <v>4.578239784205693E-3</v>
      </c>
      <c r="I56" s="15">
        <f t="shared" si="62"/>
        <v>199.42812499999999</v>
      </c>
      <c r="J56" s="14">
        <f t="shared" si="63"/>
        <v>5.5528294306703401E-3</v>
      </c>
      <c r="K56" s="15">
        <f t="shared" si="64"/>
        <v>241.88125000000002</v>
      </c>
      <c r="L56" s="13">
        <f t="shared" si="65"/>
        <v>8.7987258953168043E-2</v>
      </c>
      <c r="M56" s="13">
        <f t="shared" si="66"/>
        <v>3.931</v>
      </c>
      <c r="N56" s="14">
        <f t="shared" si="56"/>
        <v>3.4880050505050507E-4</v>
      </c>
      <c r="O56" s="15">
        <f t="shared" si="67"/>
        <v>15.193750000000001</v>
      </c>
      <c r="P56" s="7"/>
      <c r="Q56" s="7"/>
      <c r="R56" s="7"/>
    </row>
    <row r="57" spans="2:20" x14ac:dyDescent="0.25">
      <c r="B57" s="11" t="str">
        <f t="shared" si="48"/>
        <v>pro 5</v>
      </c>
      <c r="C57" s="13">
        <f t="shared" si="57"/>
        <v>2.1440000000000001</v>
      </c>
      <c r="D57" s="14">
        <f t="shared" si="50"/>
        <v>4.1467401285583102E-3</v>
      </c>
      <c r="E57" s="15">
        <f t="shared" si="58"/>
        <v>180.63199999999998</v>
      </c>
      <c r="F57" s="14">
        <f t="shared" si="59"/>
        <v>4.9687385215794301E-3</v>
      </c>
      <c r="G57" s="15">
        <f t="shared" si="60"/>
        <v>216.43824999999998</v>
      </c>
      <c r="H57" s="14">
        <f t="shared" si="61"/>
        <v>6.366135789715335E-3</v>
      </c>
      <c r="I57" s="15">
        <f t="shared" si="62"/>
        <v>277.308875</v>
      </c>
      <c r="J57" s="14">
        <f t="shared" si="63"/>
        <v>7.9279327364554647E-3</v>
      </c>
      <c r="K57" s="15">
        <f t="shared" si="64"/>
        <v>345.34075000000001</v>
      </c>
      <c r="L57" s="13">
        <f t="shared" si="65"/>
        <v>0.10808601928374656</v>
      </c>
      <c r="M57" s="13">
        <f t="shared" si="66"/>
        <v>4.657</v>
      </c>
      <c r="N57" s="14">
        <f t="shared" si="56"/>
        <v>5.5895890725436172E-4</v>
      </c>
      <c r="O57" s="15">
        <f t="shared" si="67"/>
        <v>24.348249999999997</v>
      </c>
      <c r="P57" s="7"/>
      <c r="Q57" s="7"/>
      <c r="R57" s="7"/>
    </row>
    <row r="58" spans="2:20" x14ac:dyDescent="0.25">
      <c r="B58" s="11" t="str">
        <f t="shared" si="48"/>
        <v>pro 6</v>
      </c>
      <c r="C58" s="13">
        <f t="shared" si="57"/>
        <v>2.36</v>
      </c>
      <c r="D58" s="14">
        <f t="shared" si="50"/>
        <v>2.3612641567187019E-3</v>
      </c>
      <c r="E58" s="15">
        <f t="shared" si="58"/>
        <v>102.85666666666665</v>
      </c>
      <c r="F58" s="14">
        <f t="shared" si="59"/>
        <v>2.8615319865319864E-3</v>
      </c>
      <c r="G58" s="15">
        <f t="shared" si="60"/>
        <v>124.64833333333333</v>
      </c>
      <c r="H58" s="14">
        <f t="shared" si="61"/>
        <v>3.7119872972145697E-3</v>
      </c>
      <c r="I58" s="15">
        <f t="shared" si="62"/>
        <v>161.69416666666666</v>
      </c>
      <c r="J58" s="14">
        <f t="shared" si="63"/>
        <v>4.6624961738598106E-3</v>
      </c>
      <c r="K58" s="15">
        <f t="shared" si="64"/>
        <v>203.09833333333336</v>
      </c>
      <c r="L58" s="13">
        <f t="shared" si="65"/>
        <v>6.0272268135904493E-2</v>
      </c>
      <c r="M58" s="13">
        <f t="shared" si="66"/>
        <v>5.0199999999999996</v>
      </c>
      <c r="N58" s="14">
        <f t="shared" si="56"/>
        <v>3.4018212427303334E-4</v>
      </c>
      <c r="O58" s="15">
        <f t="shared" si="67"/>
        <v>14.818333333333332</v>
      </c>
      <c r="P58" s="7"/>
      <c r="Q58" s="7"/>
      <c r="R58" s="7"/>
    </row>
    <row r="59" spans="2:20" x14ac:dyDescent="0.25">
      <c r="B59" s="11" t="str">
        <f t="shared" si="48"/>
        <v>pro 7</v>
      </c>
      <c r="C59" s="13">
        <f t="shared" si="57"/>
        <v>2.36</v>
      </c>
      <c r="D59" s="14">
        <f t="shared" si="50"/>
        <v>9.1199877563513925E-4</v>
      </c>
      <c r="E59" s="15">
        <f t="shared" si="58"/>
        <v>39.726666666666667</v>
      </c>
      <c r="F59" s="14">
        <f t="shared" si="59"/>
        <v>1.1052188552188552E-3</v>
      </c>
      <c r="G59" s="15">
        <f t="shared" si="60"/>
        <v>48.143333333333331</v>
      </c>
      <c r="H59" s="14">
        <f t="shared" si="61"/>
        <v>1.4336929905111723E-3</v>
      </c>
      <c r="I59" s="15">
        <f t="shared" si="62"/>
        <v>62.451666666666668</v>
      </c>
      <c r="J59" s="14">
        <f t="shared" si="63"/>
        <v>1.8008111417202326E-3</v>
      </c>
      <c r="K59" s="15">
        <f t="shared" si="64"/>
        <v>78.443333333333328</v>
      </c>
      <c r="L59" s="13">
        <f t="shared" si="65"/>
        <v>2.3279155188246095E-2</v>
      </c>
      <c r="M59" s="13">
        <f t="shared" si="66"/>
        <v>5.0199999999999996</v>
      </c>
      <c r="N59" s="14">
        <f t="shared" si="56"/>
        <v>1.3138965411692681E-4</v>
      </c>
      <c r="O59" s="15">
        <f t="shared" si="67"/>
        <v>5.7233333333333318</v>
      </c>
      <c r="P59" s="7"/>
      <c r="Q59" s="7"/>
      <c r="R59" s="7"/>
    </row>
    <row r="60" spans="2:20" x14ac:dyDescent="0.25">
      <c r="B60" s="11" t="str">
        <f t="shared" si="48"/>
        <v>pro 8</v>
      </c>
      <c r="C60" s="13">
        <f t="shared" si="57"/>
        <v>2.36</v>
      </c>
      <c r="D60" s="14">
        <f t="shared" si="50"/>
        <v>2.5915212733394551E-3</v>
      </c>
      <c r="E60" s="15">
        <f t="shared" si="58"/>
        <v>112.88666666666667</v>
      </c>
      <c r="F60" s="14">
        <f t="shared" si="59"/>
        <v>3.1405723905723907E-3</v>
      </c>
      <c r="G60" s="15">
        <f t="shared" si="60"/>
        <v>136.80333333333334</v>
      </c>
      <c r="H60" s="14">
        <f t="shared" si="61"/>
        <v>4.0739592898683813E-3</v>
      </c>
      <c r="I60" s="15">
        <f t="shared" si="62"/>
        <v>177.4616666666667</v>
      </c>
      <c r="J60" s="14">
        <f t="shared" si="63"/>
        <v>5.1171564126109587E-3</v>
      </c>
      <c r="K60" s="15">
        <f t="shared" si="64"/>
        <v>222.90333333333336</v>
      </c>
      <c r="L60" s="13">
        <f t="shared" si="65"/>
        <v>6.6149678604224049E-2</v>
      </c>
      <c r="M60" s="13">
        <f t="shared" si="66"/>
        <v>5.0199999999999987</v>
      </c>
      <c r="N60" s="14">
        <f t="shared" si="56"/>
        <v>3.7335475971839605E-4</v>
      </c>
      <c r="O60" s="15">
        <f t="shared" si="67"/>
        <v>16.263333333333332</v>
      </c>
      <c r="P60" s="7"/>
      <c r="Q60" s="7"/>
      <c r="R60" s="7"/>
    </row>
    <row r="61" spans="2:20" x14ac:dyDescent="0.25">
      <c r="B61" s="11">
        <f t="shared" si="48"/>
        <v>0</v>
      </c>
      <c r="C61" s="13" t="e">
        <f t="shared" si="57"/>
        <v>#DIV/0!</v>
      </c>
      <c r="D61" s="14" t="e">
        <f t="shared" si="50"/>
        <v>#DIV/0!</v>
      </c>
      <c r="E61" s="15" t="e">
        <f t="shared" si="58"/>
        <v>#DIV/0!</v>
      </c>
      <c r="F61" s="14" t="e">
        <f t="shared" si="59"/>
        <v>#DIV/0!</v>
      </c>
      <c r="G61" s="15" t="e">
        <f t="shared" si="60"/>
        <v>#DIV/0!</v>
      </c>
      <c r="H61" s="14" t="e">
        <f t="shared" si="61"/>
        <v>#DIV/0!</v>
      </c>
      <c r="I61" s="15" t="e">
        <f t="shared" si="62"/>
        <v>#DIV/0!</v>
      </c>
      <c r="J61" s="14" t="e">
        <f t="shared" si="63"/>
        <v>#DIV/0!</v>
      </c>
      <c r="K61" s="15" t="e">
        <f t="shared" si="64"/>
        <v>#DIV/0!</v>
      </c>
      <c r="L61" s="13">
        <f t="shared" si="65"/>
        <v>0</v>
      </c>
      <c r="M61" s="13" t="e">
        <f t="shared" si="66"/>
        <v>#DIV/0!</v>
      </c>
      <c r="N61" s="14">
        <f t="shared" si="56"/>
        <v>0</v>
      </c>
      <c r="O61" s="15">
        <f t="shared" si="67"/>
        <v>0</v>
      </c>
      <c r="P61" s="7"/>
      <c r="Q61" s="7"/>
      <c r="R61" s="7"/>
    </row>
    <row r="62" spans="2:20" x14ac:dyDescent="0.25">
      <c r="B62" s="11">
        <f t="shared" si="48"/>
        <v>0</v>
      </c>
      <c r="C62" s="13" t="e">
        <f t="shared" si="57"/>
        <v>#DIV/0!</v>
      </c>
      <c r="D62" s="14" t="e">
        <f t="shared" si="50"/>
        <v>#DIV/0!</v>
      </c>
      <c r="E62" s="15" t="e">
        <f t="shared" si="58"/>
        <v>#DIV/0!</v>
      </c>
      <c r="F62" s="14" t="e">
        <f t="shared" si="59"/>
        <v>#DIV/0!</v>
      </c>
      <c r="G62" s="15" t="e">
        <f t="shared" si="60"/>
        <v>#DIV/0!</v>
      </c>
      <c r="H62" s="14" t="e">
        <f t="shared" si="61"/>
        <v>#DIV/0!</v>
      </c>
      <c r="I62" s="15" t="e">
        <f t="shared" si="62"/>
        <v>#DIV/0!</v>
      </c>
      <c r="J62" s="14" t="e">
        <f t="shared" si="63"/>
        <v>#DIV/0!</v>
      </c>
      <c r="K62" s="15" t="e">
        <f t="shared" si="64"/>
        <v>#DIV/0!</v>
      </c>
      <c r="L62" s="13">
        <f t="shared" si="65"/>
        <v>0</v>
      </c>
      <c r="M62" s="13" t="e">
        <f t="shared" si="66"/>
        <v>#DIV/0!</v>
      </c>
      <c r="N62" s="14">
        <f t="shared" si="56"/>
        <v>0</v>
      </c>
      <c r="O62" s="15">
        <f t="shared" si="67"/>
        <v>0</v>
      </c>
      <c r="P62" s="7"/>
      <c r="Q62" s="8"/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3" t="s">
        <v>27</v>
      </c>
      <c r="E64" s="24"/>
      <c r="F64" s="23" t="s">
        <v>28</v>
      </c>
      <c r="G64" s="24"/>
      <c r="H64" s="23" t="s">
        <v>29</v>
      </c>
      <c r="I64" s="24"/>
      <c r="J64" s="25" t="s">
        <v>30</v>
      </c>
      <c r="K64" s="25"/>
      <c r="L64" s="10" t="s">
        <v>31</v>
      </c>
      <c r="M64" s="10" t="s">
        <v>22</v>
      </c>
      <c r="N64" s="23" t="s">
        <v>32</v>
      </c>
      <c r="O64" s="24"/>
      <c r="Q64" s="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Q65" s="8"/>
    </row>
    <row r="66" spans="2:17" x14ac:dyDescent="0.25">
      <c r="B66" s="11" t="str">
        <f t="shared" ref="B66:B75" si="68">B27</f>
        <v>pro 1</v>
      </c>
      <c r="C66" s="13">
        <f t="shared" ref="C66" si="69">($J$9*J14+$K$9*K14+$L$9*L14+$M$9*M14)/E14</f>
        <v>2.64</v>
      </c>
      <c r="D66" s="14">
        <f>E14*C66/12</f>
        <v>0.10025252525252526</v>
      </c>
      <c r="E66" s="15">
        <f>D66*43560</f>
        <v>4367</v>
      </c>
      <c r="F66" s="14">
        <f t="shared" ref="F66" si="70">D66+M14*($E$8-$D$8)/12</f>
        <v>0.12873335629017449</v>
      </c>
      <c r="G66" s="15">
        <f>F66*43560</f>
        <v>5607.6250000000009</v>
      </c>
      <c r="H66" s="14">
        <f t="shared" ref="H66" si="71">D66+M14*($F$8-$D$8)/12</f>
        <v>0.16860651974288338</v>
      </c>
      <c r="I66" s="15">
        <f>H66*43560</f>
        <v>7344.5</v>
      </c>
      <c r="J66" s="14">
        <f t="shared" ref="J66" si="72">D66+M14*($G$8-$D$8)/12</f>
        <v>0.21607457147229875</v>
      </c>
      <c r="K66" s="15">
        <f>J66*43560</f>
        <v>9412.2083333333339</v>
      </c>
      <c r="L66" s="13">
        <f t="shared" ref="L66" si="73">J14*P$9+K14*Q$9+L14*R$9+M14*S$9</f>
        <v>2.3923898071625342</v>
      </c>
      <c r="M66" s="13">
        <f t="shared" ref="M66" si="74">L66/E53</f>
        <v>6.1283092870149871E-4</v>
      </c>
      <c r="N66" s="14">
        <f t="shared" ref="N66:N75" si="75">M14*(0.44-0.1)/12</f>
        <v>1.2911310070400979E-2</v>
      </c>
      <c r="O66" s="15">
        <f>N66*43560</f>
        <v>562.41666666666663</v>
      </c>
      <c r="Q66" s="8"/>
    </row>
    <row r="67" spans="2:17" x14ac:dyDescent="0.25">
      <c r="B67" s="11" t="str">
        <f t="shared" si="68"/>
        <v>pro 2</v>
      </c>
      <c r="C67" s="13">
        <f t="shared" ref="C67:C75" si="76">($J$9*J15+$K$9*K15+$L$9*L15+$M$9*M15)/E15</f>
        <v>1.9530000000000001</v>
      </c>
      <c r="D67" s="14">
        <f t="shared" ref="D67:D75" si="77">E15*C67/12</f>
        <v>6.5376480716253446E-2</v>
      </c>
      <c r="E67" s="15">
        <f t="shared" ref="E67:E75" si="78">D67*43560</f>
        <v>2847.7995000000001</v>
      </c>
      <c r="F67" s="14">
        <f t="shared" ref="F67:F75" si="79">D67+M15*($E$8-$D$8)/12</f>
        <v>7.6674259641873285E-2</v>
      </c>
      <c r="G67" s="15">
        <f t="shared" ref="G67:G75" si="80">F67*43560</f>
        <v>3339.9307500000004</v>
      </c>
      <c r="H67" s="14">
        <f t="shared" ref="H67:H75" si="81">D67+M15*($F$8-$D$8)/12</f>
        <v>9.2491150137741049E-2</v>
      </c>
      <c r="I67" s="15">
        <f t="shared" ref="I67:I75" si="82">H67*43560</f>
        <v>4028.9144999999999</v>
      </c>
      <c r="J67" s="14">
        <f t="shared" ref="J67:J75" si="83">D67+M15*($G$8-$D$8)/12</f>
        <v>0.11132078168044078</v>
      </c>
      <c r="K67" s="15">
        <f t="shared" ref="K67:K75" si="84">J67*43560</f>
        <v>4849.1332500000008</v>
      </c>
      <c r="L67" s="13">
        <f t="shared" ref="L67:L75" si="85">J15*P$9+K15*Q$9+L15*R$9+M15*S$9</f>
        <v>1.7405609274563822</v>
      </c>
      <c r="M67" s="13">
        <f t="shared" ref="M67:M75" si="86">L67/E54</f>
        <v>6.8818905266401277E-4</v>
      </c>
      <c r="N67" s="14">
        <f t="shared" si="75"/>
        <v>5.1216597796143251E-3</v>
      </c>
      <c r="O67" s="15">
        <f t="shared" ref="O67:O75" si="87">N67*43560</f>
        <v>223.09950000000001</v>
      </c>
      <c r="Q67" s="8"/>
    </row>
    <row r="68" spans="2:17" x14ac:dyDescent="0.25">
      <c r="B68" s="11" t="str">
        <f t="shared" si="68"/>
        <v>pro 3</v>
      </c>
      <c r="C68" s="13">
        <f t="shared" si="76"/>
        <v>2.3280000000000003</v>
      </c>
      <c r="D68" s="14">
        <f t="shared" si="77"/>
        <v>9.3348025711662095E-3</v>
      </c>
      <c r="E68" s="15">
        <f t="shared" si="78"/>
        <v>406.62400000000008</v>
      </c>
      <c r="F68" s="14">
        <f t="shared" si="79"/>
        <v>1.1740679522497707E-2</v>
      </c>
      <c r="G68" s="15">
        <f t="shared" si="80"/>
        <v>511.42400000000009</v>
      </c>
      <c r="H68" s="14">
        <f t="shared" si="81"/>
        <v>1.5108907254361804E-2</v>
      </c>
      <c r="I68" s="15">
        <f t="shared" si="82"/>
        <v>658.14400000000012</v>
      </c>
      <c r="J68" s="14">
        <f t="shared" si="83"/>
        <v>1.9118702173247633E-2</v>
      </c>
      <c r="K68" s="15">
        <f t="shared" si="84"/>
        <v>832.81066666666686</v>
      </c>
      <c r="L68" s="13">
        <f t="shared" si="85"/>
        <v>0.23019430670339763</v>
      </c>
      <c r="M68" s="13">
        <f t="shared" si="86"/>
        <v>6.3605518150972702E-4</v>
      </c>
      <c r="N68" s="14">
        <f t="shared" si="75"/>
        <v>1.0906642179369453E-3</v>
      </c>
      <c r="O68" s="15">
        <f t="shared" si="87"/>
        <v>47.509333333333338</v>
      </c>
      <c r="Q68" s="8"/>
    </row>
    <row r="69" spans="2:17" x14ac:dyDescent="0.25">
      <c r="B69" s="11" t="str">
        <f t="shared" si="68"/>
        <v>pro 4</v>
      </c>
      <c r="C69" s="13">
        <f t="shared" si="76"/>
        <v>1.9380000000000004</v>
      </c>
      <c r="D69" s="14">
        <f t="shared" si="77"/>
        <v>3.6148415977961443E-3</v>
      </c>
      <c r="E69" s="15">
        <f t="shared" si="78"/>
        <v>157.46250000000003</v>
      </c>
      <c r="F69" s="14">
        <f t="shared" si="79"/>
        <v>4.3842544765840229E-3</v>
      </c>
      <c r="G69" s="15">
        <f t="shared" si="80"/>
        <v>190.97812500000003</v>
      </c>
      <c r="H69" s="14">
        <f t="shared" si="81"/>
        <v>5.4614325068870536E-3</v>
      </c>
      <c r="I69" s="15">
        <f t="shared" si="82"/>
        <v>237.90000000000006</v>
      </c>
      <c r="J69" s="14">
        <f t="shared" si="83"/>
        <v>6.7437873048668516E-3</v>
      </c>
      <c r="K69" s="15">
        <f t="shared" si="84"/>
        <v>293.75937500000003</v>
      </c>
      <c r="L69" s="13">
        <f t="shared" si="85"/>
        <v>9.4041838842975206E-2</v>
      </c>
      <c r="M69" s="13">
        <f t="shared" si="86"/>
        <v>6.7607360778558739E-4</v>
      </c>
      <c r="N69" s="14">
        <f t="shared" si="75"/>
        <v>3.4880050505050507E-4</v>
      </c>
      <c r="O69" s="15">
        <f t="shared" si="87"/>
        <v>15.193750000000001</v>
      </c>
      <c r="Q69" s="8"/>
    </row>
    <row r="70" spans="2:17" x14ac:dyDescent="0.25">
      <c r="B70" s="11" t="str">
        <f t="shared" si="68"/>
        <v>pro 5</v>
      </c>
      <c r="C70" s="13">
        <f t="shared" si="76"/>
        <v>2.4060000000000001</v>
      </c>
      <c r="D70" s="14">
        <f t="shared" si="77"/>
        <v>4.653477961432507E-3</v>
      </c>
      <c r="E70" s="15">
        <f t="shared" si="78"/>
        <v>202.7055</v>
      </c>
      <c r="F70" s="14">
        <f t="shared" si="79"/>
        <v>5.8864755509641879E-3</v>
      </c>
      <c r="G70" s="15">
        <f t="shared" si="80"/>
        <v>256.41487499999999</v>
      </c>
      <c r="H70" s="14">
        <f t="shared" si="81"/>
        <v>7.6126721763085407E-3</v>
      </c>
      <c r="I70" s="15">
        <f t="shared" si="82"/>
        <v>331.60800000000006</v>
      </c>
      <c r="J70" s="14">
        <f t="shared" si="83"/>
        <v>9.6676681588613415E-3</v>
      </c>
      <c r="K70" s="15">
        <f t="shared" si="84"/>
        <v>421.12362500000006</v>
      </c>
      <c r="L70" s="13">
        <f t="shared" si="85"/>
        <v>0.11373750000000001</v>
      </c>
      <c r="M70" s="13">
        <f t="shared" si="86"/>
        <v>6.2966417910447772E-4</v>
      </c>
      <c r="N70" s="14">
        <f t="shared" si="75"/>
        <v>5.5895890725436172E-4</v>
      </c>
      <c r="O70" s="15">
        <f t="shared" si="87"/>
        <v>24.348249999999997</v>
      </c>
      <c r="Q70" s="8"/>
    </row>
    <row r="71" spans="2:17" x14ac:dyDescent="0.25">
      <c r="B71" s="11" t="str">
        <f t="shared" si="68"/>
        <v>pro 6</v>
      </c>
      <c r="C71" s="13">
        <f t="shared" si="76"/>
        <v>2.64</v>
      </c>
      <c r="D71" s="14">
        <f t="shared" si="77"/>
        <v>2.6414141414141412E-3</v>
      </c>
      <c r="E71" s="15">
        <f t="shared" si="78"/>
        <v>115.05999999999999</v>
      </c>
      <c r="F71" s="14">
        <f t="shared" si="79"/>
        <v>3.3918158861340674E-3</v>
      </c>
      <c r="G71" s="15">
        <f t="shared" si="80"/>
        <v>147.74749999999997</v>
      </c>
      <c r="H71" s="14">
        <f t="shared" si="81"/>
        <v>4.4423783287419645E-3</v>
      </c>
      <c r="I71" s="15">
        <f t="shared" si="82"/>
        <v>193.50999999999996</v>
      </c>
      <c r="J71" s="14">
        <f t="shared" si="83"/>
        <v>5.6930479032751757E-3</v>
      </c>
      <c r="K71" s="15">
        <f t="shared" si="84"/>
        <v>247.98916666666665</v>
      </c>
      <c r="L71" s="13">
        <f t="shared" si="85"/>
        <v>6.3033746556473827E-2</v>
      </c>
      <c r="M71" s="13">
        <f t="shared" si="86"/>
        <v>6.1283092870149881E-4</v>
      </c>
      <c r="N71" s="14">
        <f t="shared" si="75"/>
        <v>3.4018212427303334E-4</v>
      </c>
      <c r="O71" s="15">
        <f t="shared" si="87"/>
        <v>14.818333333333332</v>
      </c>
      <c r="Q71" s="8"/>
    </row>
    <row r="72" spans="2:17" x14ac:dyDescent="0.25">
      <c r="B72" s="11" t="str">
        <f t="shared" si="68"/>
        <v>pro 7</v>
      </c>
      <c r="C72" s="13">
        <f t="shared" si="76"/>
        <v>2.64</v>
      </c>
      <c r="D72" s="14">
        <f t="shared" si="77"/>
        <v>1.0202020202020202E-3</v>
      </c>
      <c r="E72" s="15">
        <f t="shared" si="78"/>
        <v>44.44</v>
      </c>
      <c r="F72" s="14">
        <f t="shared" si="79"/>
        <v>1.3100321395775941E-3</v>
      </c>
      <c r="G72" s="15">
        <f t="shared" si="80"/>
        <v>57.064999999999998</v>
      </c>
      <c r="H72" s="14">
        <f t="shared" si="81"/>
        <v>1.7157943067033976E-3</v>
      </c>
      <c r="I72" s="15">
        <f t="shared" si="82"/>
        <v>74.739999999999995</v>
      </c>
      <c r="J72" s="14">
        <f t="shared" si="83"/>
        <v>2.1988445056626872E-3</v>
      </c>
      <c r="K72" s="15">
        <f t="shared" si="84"/>
        <v>95.781666666666652</v>
      </c>
      <c r="L72" s="13">
        <f t="shared" si="85"/>
        <v>2.434573002754821E-2</v>
      </c>
      <c r="M72" s="13">
        <f t="shared" si="86"/>
        <v>6.1283092870149881E-4</v>
      </c>
      <c r="N72" s="14">
        <f t="shared" si="75"/>
        <v>1.3138965411692681E-4</v>
      </c>
      <c r="O72" s="15">
        <f t="shared" si="87"/>
        <v>5.7233333333333318</v>
      </c>
      <c r="Q72" s="8"/>
    </row>
    <row r="73" spans="2:17" x14ac:dyDescent="0.25">
      <c r="B73" s="11" t="str">
        <f t="shared" si="68"/>
        <v>pro 8</v>
      </c>
      <c r="C73" s="13">
        <f t="shared" si="76"/>
        <v>2.64</v>
      </c>
      <c r="D73" s="14">
        <f t="shared" si="77"/>
        <v>2.8989898989898993E-3</v>
      </c>
      <c r="E73" s="15">
        <f t="shared" si="78"/>
        <v>126.28000000000002</v>
      </c>
      <c r="F73" s="14">
        <f t="shared" si="79"/>
        <v>3.7225665748393025E-3</v>
      </c>
      <c r="G73" s="15">
        <f t="shared" si="80"/>
        <v>162.15500000000003</v>
      </c>
      <c r="H73" s="14">
        <f t="shared" si="81"/>
        <v>4.8755739210284673E-3</v>
      </c>
      <c r="I73" s="15">
        <f t="shared" si="82"/>
        <v>212.38000000000002</v>
      </c>
      <c r="J73" s="14">
        <f t="shared" si="83"/>
        <v>6.2482017141108053E-3</v>
      </c>
      <c r="K73" s="15">
        <f t="shared" si="84"/>
        <v>272.17166666666668</v>
      </c>
      <c r="L73" s="13">
        <f t="shared" si="85"/>
        <v>6.9180440771349869E-2</v>
      </c>
      <c r="M73" s="13">
        <f t="shared" si="86"/>
        <v>6.1283092870149881E-4</v>
      </c>
      <c r="N73" s="14">
        <f t="shared" si="75"/>
        <v>3.7335475971839605E-4</v>
      </c>
      <c r="O73" s="15">
        <f t="shared" si="87"/>
        <v>16.263333333333332</v>
      </c>
      <c r="Q73" s="8"/>
    </row>
    <row r="74" spans="2:17" x14ac:dyDescent="0.25">
      <c r="B74" s="11">
        <f t="shared" si="68"/>
        <v>0</v>
      </c>
      <c r="C74" s="13" t="e">
        <f t="shared" si="76"/>
        <v>#DIV/0!</v>
      </c>
      <c r="D74" s="14" t="e">
        <f t="shared" si="77"/>
        <v>#DIV/0!</v>
      </c>
      <c r="E74" s="15" t="e">
        <f t="shared" si="78"/>
        <v>#DIV/0!</v>
      </c>
      <c r="F74" s="14" t="e">
        <f t="shared" si="79"/>
        <v>#DIV/0!</v>
      </c>
      <c r="G74" s="15" t="e">
        <f t="shared" si="80"/>
        <v>#DIV/0!</v>
      </c>
      <c r="H74" s="14" t="e">
        <f t="shared" si="81"/>
        <v>#DIV/0!</v>
      </c>
      <c r="I74" s="15" t="e">
        <f t="shared" si="82"/>
        <v>#DIV/0!</v>
      </c>
      <c r="J74" s="14" t="e">
        <f t="shared" si="83"/>
        <v>#DIV/0!</v>
      </c>
      <c r="K74" s="15" t="e">
        <f t="shared" si="84"/>
        <v>#DIV/0!</v>
      </c>
      <c r="L74" s="13">
        <f t="shared" si="85"/>
        <v>0</v>
      </c>
      <c r="M74" s="13" t="e">
        <f t="shared" si="86"/>
        <v>#DIV/0!</v>
      </c>
      <c r="N74" s="14">
        <f t="shared" si="75"/>
        <v>0</v>
      </c>
      <c r="O74" s="15">
        <f t="shared" si="87"/>
        <v>0</v>
      </c>
      <c r="Q74" s="8"/>
    </row>
    <row r="75" spans="2:17" x14ac:dyDescent="0.25">
      <c r="B75" s="11">
        <f t="shared" si="68"/>
        <v>0</v>
      </c>
      <c r="C75" s="13" t="e">
        <f t="shared" si="76"/>
        <v>#DIV/0!</v>
      </c>
      <c r="D75" s="14" t="e">
        <f t="shared" si="77"/>
        <v>#DIV/0!</v>
      </c>
      <c r="E75" s="15" t="e">
        <f t="shared" si="78"/>
        <v>#DIV/0!</v>
      </c>
      <c r="F75" s="14" t="e">
        <f t="shared" si="79"/>
        <v>#DIV/0!</v>
      </c>
      <c r="G75" s="15" t="e">
        <f t="shared" si="80"/>
        <v>#DIV/0!</v>
      </c>
      <c r="H75" s="14" t="e">
        <f t="shared" si="81"/>
        <v>#DIV/0!</v>
      </c>
      <c r="I75" s="15" t="e">
        <f t="shared" si="82"/>
        <v>#DIV/0!</v>
      </c>
      <c r="J75" s="14" t="e">
        <f t="shared" si="83"/>
        <v>#DIV/0!</v>
      </c>
      <c r="K75" s="15" t="e">
        <f t="shared" si="84"/>
        <v>#DIV/0!</v>
      </c>
      <c r="L75" s="13">
        <f t="shared" si="85"/>
        <v>0</v>
      </c>
      <c r="M75" s="13" t="e">
        <f t="shared" si="86"/>
        <v>#DIV/0!</v>
      </c>
      <c r="N75" s="14">
        <f t="shared" si="75"/>
        <v>0</v>
      </c>
      <c r="O75" s="15">
        <f t="shared" si="87"/>
        <v>0</v>
      </c>
    </row>
  </sheetData>
  <mergeCells count="23">
    <mergeCell ref="N25:O25"/>
    <mergeCell ref="N38:O38"/>
    <mergeCell ref="N51:O51"/>
    <mergeCell ref="N64:O64"/>
    <mergeCell ref="F12:I12"/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D51:E51"/>
    <mergeCell ref="F51:G51"/>
    <mergeCell ref="H51:I51"/>
    <mergeCell ref="J51:K51"/>
    <mergeCell ref="D64:E64"/>
    <mergeCell ref="F64:G64"/>
    <mergeCell ref="H64:I64"/>
    <mergeCell ref="J64:K64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2017-02-17T23:20:44Z</dcterms:modified>
</cp:coreProperties>
</file>