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43549\Desktop\COA laptop files\TIS Folder\Reports to be reviewed\Mesa del Sol netflix site TIS\R16DA3006A Netflix TIS 6 28 2021\"/>
    </mc:Choice>
  </mc:AlternateContent>
  <xr:revisionPtr revIDLastSave="0" documentId="13_ncr:1_{DC0B3C6E-C21F-40C4-8851-CA383F9AB0C3}" xr6:coauthVersionLast="36" xr6:coauthVersionMax="36" xr10:uidLastSave="{00000000-0000-0000-0000-000000000000}"/>
  <bookViews>
    <workbookView xWindow="0" yWindow="0" windowWidth="21570" windowHeight="7320" xr2:uid="{17FFAE32-F96E-4C07-AFA5-1F129D357E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F17" i="1"/>
  <c r="F16" i="1"/>
  <c r="E33" i="1"/>
  <c r="E34" i="1"/>
  <c r="E35" i="1"/>
  <c r="E36" i="1"/>
  <c r="D34" i="1"/>
  <c r="D35" i="1"/>
  <c r="D36" i="1"/>
  <c r="D33" i="1"/>
  <c r="H28" i="1"/>
  <c r="I28" i="1"/>
  <c r="H29" i="1"/>
  <c r="I29" i="1"/>
  <c r="H30" i="1"/>
  <c r="I30" i="1"/>
  <c r="I27" i="1"/>
  <c r="H27" i="1"/>
  <c r="N7" i="1" l="1"/>
  <c r="M7" i="1"/>
  <c r="N6" i="1"/>
  <c r="M6" i="1"/>
  <c r="M12" i="1"/>
  <c r="N12" i="1"/>
  <c r="N11" i="1"/>
  <c r="M11" i="1"/>
  <c r="J12" i="1"/>
  <c r="J11" i="1"/>
  <c r="I11" i="1"/>
  <c r="I6" i="1"/>
  <c r="I12" i="1"/>
  <c r="J6" i="1"/>
  <c r="J7" i="1"/>
  <c r="I7" i="1"/>
</calcChain>
</file>

<file path=xl/sharedStrings.xml><?xml version="1.0" encoding="utf-8"?>
<sst xmlns="http://schemas.openxmlformats.org/spreadsheetml/2006/main" count="54" uniqueCount="34">
  <si>
    <t>2026 no project</t>
  </si>
  <si>
    <t>Intersection 5</t>
  </si>
  <si>
    <t>Bobby Foster</t>
  </si>
  <si>
    <t>Eastbound approach</t>
  </si>
  <si>
    <t>AM</t>
  </si>
  <si>
    <t>PM</t>
  </si>
  <si>
    <t xml:space="preserve">Change no-build to build </t>
  </si>
  <si>
    <t>Westbound approach plus NB and SB turns</t>
  </si>
  <si>
    <t xml:space="preserve">Southbound </t>
  </si>
  <si>
    <t>Intersection 7 University and Crick</t>
  </si>
  <si>
    <t>Northbound north of Crick</t>
  </si>
  <si>
    <t>Buildout year</t>
  </si>
  <si>
    <t>Increase of traffic on Bobby foster</t>
  </si>
  <si>
    <t>Traffic added to University</t>
  </si>
  <si>
    <t>Percent increase of traffic volume</t>
  </si>
  <si>
    <t>existing 2021</t>
  </si>
  <si>
    <t>3602 split 50/50 NB/SB</t>
  </si>
  <si>
    <t>NB % of buildout</t>
  </si>
  <si>
    <t>SB % of buildout</t>
  </si>
  <si>
    <t>University at Eastman</t>
  </si>
  <si>
    <t>Netflix</t>
  </si>
  <si>
    <t>Montage</t>
  </si>
  <si>
    <t>Intersection #7</t>
  </si>
  <si>
    <t>Intersection #5</t>
  </si>
  <si>
    <t>Build 2023, page 53</t>
  </si>
  <si>
    <t>Eastbound</t>
  </si>
  <si>
    <t>Northound</t>
  </si>
  <si>
    <t>Southbound</t>
  </si>
  <si>
    <t>Westbound</t>
  </si>
  <si>
    <t>Build 2026 with project</t>
  </si>
  <si>
    <t>No-project 2026</t>
  </si>
  <si>
    <t>Difference No-project Montage 2026 Build 2023 netflix</t>
  </si>
  <si>
    <t>Traffic change with project</t>
  </si>
  <si>
    <t>2021 ADT on 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</si>
</sst>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9" fontId="0" fillId="0" borderId="0" xfId="1" applyFont="1"/>
    <xf numFmtId="9" fontId="0" fillId="5" borderId="0" xfId="1" applyFont="1" applyFill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023D-897F-479F-ABAD-06171BDB5EF4}">
  <dimension ref="A1:N36"/>
  <sheetViews>
    <sheetView tabSelected="1" zoomScale="83" zoomScaleNormal="83" workbookViewId="0">
      <selection activeCell="A17" sqref="A17"/>
    </sheetView>
  </sheetViews>
  <sheetFormatPr defaultRowHeight="15" x14ac:dyDescent="0.25"/>
  <cols>
    <col min="1" max="1" width="40.42578125" bestFit="1" customWidth="1"/>
    <col min="2" max="2" width="25.7109375" bestFit="1" customWidth="1"/>
    <col min="3" max="3" width="14.5703125" bestFit="1" customWidth="1"/>
    <col min="7" max="7" width="51.7109375" bestFit="1" customWidth="1"/>
    <col min="11" max="11" width="12.28515625" customWidth="1"/>
    <col min="13" max="13" width="11" bestFit="1" customWidth="1"/>
  </cols>
  <sheetData>
    <row r="1" spans="1:14" x14ac:dyDescent="0.25">
      <c r="B1" t="s">
        <v>15</v>
      </c>
      <c r="C1" t="s">
        <v>0</v>
      </c>
      <c r="F1" t="s">
        <v>11</v>
      </c>
      <c r="I1" t="s">
        <v>6</v>
      </c>
    </row>
    <row r="3" spans="1:14" x14ac:dyDescent="0.25">
      <c r="A3" t="s">
        <v>1</v>
      </c>
      <c r="I3" s="2"/>
      <c r="J3" s="2"/>
      <c r="K3" s="2"/>
    </row>
    <row r="4" spans="1:14" x14ac:dyDescent="0.25">
      <c r="A4" t="s">
        <v>2</v>
      </c>
      <c r="I4" s="3" t="s">
        <v>12</v>
      </c>
      <c r="J4" s="3"/>
      <c r="K4" s="3"/>
      <c r="M4" t="s">
        <v>14</v>
      </c>
    </row>
    <row r="5" spans="1:14" x14ac:dyDescent="0.25">
      <c r="C5" t="s">
        <v>4</v>
      </c>
      <c r="D5" t="s">
        <v>5</v>
      </c>
      <c r="F5" t="s">
        <v>4</v>
      </c>
      <c r="G5" t="s">
        <v>5</v>
      </c>
      <c r="I5" s="3" t="s">
        <v>4</v>
      </c>
      <c r="J5" s="3" t="s">
        <v>5</v>
      </c>
      <c r="K5" s="3"/>
    </row>
    <row r="6" spans="1:14" x14ac:dyDescent="0.25">
      <c r="A6" t="s">
        <v>3</v>
      </c>
      <c r="C6">
        <v>137</v>
      </c>
      <c r="D6">
        <v>204</v>
      </c>
      <c r="F6">
        <v>1153</v>
      </c>
      <c r="G6">
        <v>875</v>
      </c>
      <c r="I6" s="3">
        <f>F6-C6</f>
        <v>1016</v>
      </c>
      <c r="J6" s="3">
        <f>G6-D6</f>
        <v>671</v>
      </c>
      <c r="K6" s="3"/>
      <c r="M6" s="5">
        <f>(F6-C6)/C6</f>
        <v>7.4160583941605838</v>
      </c>
      <c r="N6" s="5">
        <f>(G6-D6)/D6</f>
        <v>3.2892156862745097</v>
      </c>
    </row>
    <row r="7" spans="1:14" x14ac:dyDescent="0.25">
      <c r="A7" t="s">
        <v>7</v>
      </c>
      <c r="C7">
        <v>199</v>
      </c>
      <c r="D7">
        <v>163</v>
      </c>
      <c r="F7">
        <v>417</v>
      </c>
      <c r="G7">
        <v>1686</v>
      </c>
      <c r="I7" s="3">
        <f>F7-C7</f>
        <v>218</v>
      </c>
      <c r="J7" s="3">
        <f>G7-D7</f>
        <v>1523</v>
      </c>
      <c r="K7" s="3"/>
      <c r="M7" s="5">
        <f>(F7-C7)/C7</f>
        <v>1.0954773869346734</v>
      </c>
      <c r="N7" s="5">
        <f>(G7-D7)/D7</f>
        <v>9.3435582822085887</v>
      </c>
    </row>
    <row r="8" spans="1:14" x14ac:dyDescent="0.25">
      <c r="I8" s="2"/>
      <c r="J8" s="2"/>
      <c r="K8" s="2"/>
    </row>
    <row r="9" spans="1:14" x14ac:dyDescent="0.25">
      <c r="I9" s="4" t="s">
        <v>13</v>
      </c>
      <c r="J9" s="4"/>
      <c r="K9" s="4"/>
    </row>
    <row r="10" spans="1:14" x14ac:dyDescent="0.25">
      <c r="A10" t="s">
        <v>9</v>
      </c>
      <c r="C10" t="s">
        <v>4</v>
      </c>
      <c r="D10" t="s">
        <v>5</v>
      </c>
      <c r="F10" t="s">
        <v>4</v>
      </c>
      <c r="G10" t="s">
        <v>5</v>
      </c>
      <c r="I10" s="4" t="s">
        <v>4</v>
      </c>
      <c r="J10" s="4" t="s">
        <v>5</v>
      </c>
      <c r="K10" s="4"/>
    </row>
    <row r="11" spans="1:14" x14ac:dyDescent="0.25">
      <c r="A11" t="s">
        <v>8</v>
      </c>
      <c r="C11">
        <v>487</v>
      </c>
      <c r="D11">
        <v>487</v>
      </c>
      <c r="F11">
        <v>1287</v>
      </c>
      <c r="G11" s="1">
        <v>1365</v>
      </c>
      <c r="I11" s="4">
        <f>F11-C11</f>
        <v>800</v>
      </c>
      <c r="J11" s="4">
        <f>G11-D11</f>
        <v>878</v>
      </c>
      <c r="K11" s="4"/>
      <c r="M11" s="5">
        <f>(F11-C11)/C11</f>
        <v>1.6427104722792607</v>
      </c>
      <c r="N11" s="5">
        <f>(G11-D11)/D11</f>
        <v>1.8028747433264887</v>
      </c>
    </row>
    <row r="12" spans="1:14" x14ac:dyDescent="0.25">
      <c r="A12" t="s">
        <v>10</v>
      </c>
      <c r="C12">
        <v>350</v>
      </c>
      <c r="D12">
        <v>350</v>
      </c>
      <c r="F12">
        <v>1170</v>
      </c>
      <c r="G12" s="1">
        <v>1228</v>
      </c>
      <c r="I12" s="4">
        <f>F12-C12</f>
        <v>820</v>
      </c>
      <c r="J12" s="4">
        <f>G12-D12</f>
        <v>878</v>
      </c>
      <c r="K12" s="4"/>
      <c r="M12" s="5">
        <f>(F12-C12)/C12</f>
        <v>2.342857142857143</v>
      </c>
      <c r="N12" s="5">
        <f>(G12-D12)/D12</f>
        <v>2.5085714285714285</v>
      </c>
    </row>
    <row r="15" spans="1:14" x14ac:dyDescent="0.25">
      <c r="A15" t="s">
        <v>33</v>
      </c>
      <c r="B15" t="s">
        <v>16</v>
      </c>
      <c r="F15">
        <v>3602</v>
      </c>
    </row>
    <row r="16" spans="1:14" x14ac:dyDescent="0.25">
      <c r="B16" t="s">
        <v>18</v>
      </c>
      <c r="F16" s="6">
        <f>F11/($F$15/2)</f>
        <v>0.71460299833425878</v>
      </c>
      <c r="G16" s="6">
        <f>G11/($F$15/2)</f>
        <v>0.75791227096057745</v>
      </c>
    </row>
    <row r="17" spans="1:9" x14ac:dyDescent="0.25">
      <c r="B17" t="s">
        <v>17</v>
      </c>
      <c r="F17" s="6">
        <f>F12/($F$15/2)</f>
        <v>0.64963908939478066</v>
      </c>
      <c r="G17" s="6">
        <f>G12/($F$15/2)</f>
        <v>0.68184342032204326</v>
      </c>
    </row>
    <row r="20" spans="1:9" x14ac:dyDescent="0.25">
      <c r="D20" s="7" t="s">
        <v>20</v>
      </c>
      <c r="H20" s="7" t="s">
        <v>21</v>
      </c>
    </row>
    <row r="21" spans="1:9" x14ac:dyDescent="0.25">
      <c r="A21" t="s">
        <v>19</v>
      </c>
      <c r="B21" t="s">
        <v>23</v>
      </c>
      <c r="D21" t="s">
        <v>4</v>
      </c>
      <c r="E21" t="s">
        <v>5</v>
      </c>
      <c r="G21" t="s">
        <v>22</v>
      </c>
    </row>
    <row r="22" spans="1:9" x14ac:dyDescent="0.25">
      <c r="B22" t="s">
        <v>29</v>
      </c>
      <c r="C22" t="s">
        <v>25</v>
      </c>
      <c r="D22">
        <v>320</v>
      </c>
      <c r="E22">
        <v>263</v>
      </c>
      <c r="G22" t="s">
        <v>24</v>
      </c>
      <c r="H22">
        <v>115</v>
      </c>
      <c r="I22">
        <v>95</v>
      </c>
    </row>
    <row r="23" spans="1:9" x14ac:dyDescent="0.25">
      <c r="C23" t="s">
        <v>28</v>
      </c>
      <c r="D23">
        <v>199</v>
      </c>
      <c r="E23">
        <v>306</v>
      </c>
      <c r="H23">
        <v>44</v>
      </c>
      <c r="I23">
        <v>97</v>
      </c>
    </row>
    <row r="24" spans="1:9" x14ac:dyDescent="0.25">
      <c r="C24" t="s">
        <v>26</v>
      </c>
      <c r="D24">
        <v>300</v>
      </c>
      <c r="E24">
        <v>747</v>
      </c>
      <c r="H24">
        <v>187</v>
      </c>
      <c r="I24">
        <v>270</v>
      </c>
    </row>
    <row r="25" spans="1:9" x14ac:dyDescent="0.25">
      <c r="C25" t="s">
        <v>27</v>
      </c>
      <c r="D25">
        <v>706</v>
      </c>
      <c r="E25">
        <v>523</v>
      </c>
      <c r="H25">
        <v>413</v>
      </c>
      <c r="I25">
        <v>396</v>
      </c>
    </row>
    <row r="27" spans="1:9" x14ac:dyDescent="0.25">
      <c r="B27" t="s">
        <v>30</v>
      </c>
      <c r="C27" t="s">
        <v>25</v>
      </c>
      <c r="D27">
        <v>137</v>
      </c>
      <c r="E27">
        <v>204</v>
      </c>
      <c r="G27" t="s">
        <v>31</v>
      </c>
      <c r="H27">
        <f>D27-H22</f>
        <v>22</v>
      </c>
      <c r="I27">
        <f>E27-I22</f>
        <v>109</v>
      </c>
    </row>
    <row r="28" spans="1:9" x14ac:dyDescent="0.25">
      <c r="C28" t="s">
        <v>28</v>
      </c>
      <c r="D28">
        <v>138</v>
      </c>
      <c r="E28">
        <v>131</v>
      </c>
      <c r="H28">
        <f t="shared" ref="H28:I28" si="0">D28-H23</f>
        <v>94</v>
      </c>
      <c r="I28">
        <f t="shared" si="0"/>
        <v>34</v>
      </c>
    </row>
    <row r="29" spans="1:9" x14ac:dyDescent="0.25">
      <c r="C29" t="s">
        <v>26</v>
      </c>
      <c r="D29">
        <v>201</v>
      </c>
      <c r="E29">
        <v>239</v>
      </c>
      <c r="H29">
        <f t="shared" ref="H29:I29" si="1">D29-H24</f>
        <v>14</v>
      </c>
      <c r="I29">
        <f t="shared" si="1"/>
        <v>-31</v>
      </c>
    </row>
    <row r="30" spans="1:9" x14ac:dyDescent="0.25">
      <c r="C30" t="s">
        <v>27</v>
      </c>
      <c r="D30">
        <v>372</v>
      </c>
      <c r="E30">
        <v>217</v>
      </c>
      <c r="H30">
        <f t="shared" ref="H30:I30" si="2">D30-H25</f>
        <v>-41</v>
      </c>
      <c r="I30">
        <f t="shared" si="2"/>
        <v>-179</v>
      </c>
    </row>
    <row r="33" spans="2:5" x14ac:dyDescent="0.25">
      <c r="B33" t="s">
        <v>32</v>
      </c>
      <c r="C33" t="s">
        <v>25</v>
      </c>
      <c r="D33">
        <f>D22-D27</f>
        <v>183</v>
      </c>
      <c r="E33">
        <f>E22-E27</f>
        <v>59</v>
      </c>
    </row>
    <row r="34" spans="2:5" x14ac:dyDescent="0.25">
      <c r="C34" t="s">
        <v>28</v>
      </c>
      <c r="D34">
        <f t="shared" ref="D34:E36" si="3">D23-D28</f>
        <v>61</v>
      </c>
      <c r="E34">
        <f t="shared" si="3"/>
        <v>175</v>
      </c>
    </row>
    <row r="35" spans="2:5" x14ac:dyDescent="0.25">
      <c r="C35" t="s">
        <v>26</v>
      </c>
      <c r="D35">
        <f t="shared" si="3"/>
        <v>99</v>
      </c>
      <c r="E35">
        <f t="shared" si="3"/>
        <v>508</v>
      </c>
    </row>
    <row r="36" spans="2:5" x14ac:dyDescent="0.25">
      <c r="C36" t="s">
        <v>27</v>
      </c>
      <c r="D36">
        <f t="shared" si="3"/>
        <v>334</v>
      </c>
      <c r="E36">
        <f t="shared" si="3"/>
        <v>306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Grush, Matthew P.</dc:creator>
  <cp:lastModifiedBy>Grush, Matthew P.</cp:lastModifiedBy>
  <dcterms:created xsi:type="dcterms:W3CDTF">2021-07-07T19:51:56Z</dcterms:created>
  <dcterms:modified xsi:type="dcterms:W3CDTF">2021-07-16T22:53:44Z</dcterms:modified>
</cp:coreProperties>
</file>